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rek\OneDrive\Plocha\Sabina\rally\výsledkovky\"/>
    </mc:Choice>
  </mc:AlternateContent>
  <xr:revisionPtr revIDLastSave="0" documentId="8_{BEB6AE57-F481-48AF-9612-9E1B943244BF}" xr6:coauthVersionLast="47" xr6:coauthVersionMax="47" xr10:uidLastSave="{00000000-0000-0000-0000-000000000000}"/>
  <bookViews>
    <workbookView xWindow="-108" yWindow="-108" windowWidth="23256" windowHeight="12456" tabRatio="383" activeTab="1" xr2:uid="{00000000-000D-0000-FFFF-FFFF00000000}"/>
  </bookViews>
  <sheets>
    <sheet name="Startovní listina" sheetId="1" r:id="rId1"/>
    <sheet name="výsledková listina" sheetId="2" r:id="rId2"/>
  </sheets>
  <externalReferences>
    <externalReference r:id="rId3"/>
  </externalReferences>
  <definedNames>
    <definedName name="_xlnm._FilterDatabase" localSheetId="1" hidden="1">'výsledková listina'!$A$12:$I$12</definedName>
    <definedName name="e">#REF!</definedName>
    <definedName name="Excel_BuiltIn__FilterDatabase_15">"$I.$#REF!$#REF!:$#REF!$#REF!"</definedName>
    <definedName name="Excel_BuiltIn__FilterDatabase_15_11">"'file:///home/henk/Desktop/R.O.T_HFW/Eigene Dateien/My Documents/Rally Obedience/_HF Wörth/RallyO-Turnier 2009/R.O.T/ROT.xls'#$I.$#REF!$#REF!:$#REF!$#REF!"</definedName>
    <definedName name="Excel_BuiltIn__FilterDatabase_4" localSheetId="1">#REF!</definedName>
    <definedName name="Excel_BuiltIn__FilterDatabase_4">#REF!</definedName>
    <definedName name="Excel_BuiltIn__FilterDatabase_5">"$#REF!.$D$14:$O$22"</definedName>
    <definedName name="Excel_BuiltIn__FilterDatabase_6">"$#REF!.$D$14:$O$20"</definedName>
    <definedName name="Excel_BuiltIn_Print_Area_1_1" localSheetId="1">#REF!</definedName>
    <definedName name="Excel_BuiltIn_Print_Area_1_1">#REF!</definedName>
    <definedName name="Excel_BuiltIn_Print_Area_10_1">"$#REF!.$E$5:$N$56"</definedName>
    <definedName name="Excel_BuiltIn_Print_Area_11_1">"$#REF!.$A$2:$K$54"</definedName>
    <definedName name="Excel_BuiltIn_Print_Area_12_1" localSheetId="1">#REF!</definedName>
    <definedName name="Excel_BuiltIn_Print_Area_12_1">#REF!</definedName>
    <definedName name="Excel_BuiltIn_Print_Area_13">"$#REF!.$A$1:$I$40"</definedName>
    <definedName name="Excel_BuiltIn_Print_Area_2_1" localSheetId="1">#REF!</definedName>
    <definedName name="Excel_BuiltIn_Print_Area_2_1">#REF!</definedName>
    <definedName name="Excel_BuiltIn_Print_Area_2_1_1" localSheetId="1">#REF!</definedName>
    <definedName name="Excel_BuiltIn_Print_Area_2_1_1">#REF!</definedName>
    <definedName name="Excel_BuiltIn_Print_Area_3_1" localSheetId="1">#REF!</definedName>
    <definedName name="Excel_BuiltIn_Print_Area_3_1">#REF!</definedName>
    <definedName name="Excel_BuiltIn_Print_Area_3_1_1">"$#REF!.$D$5:$O$31"</definedName>
    <definedName name="Excel_BuiltIn_Print_Area_4_1" localSheetId="1">#REF!</definedName>
    <definedName name="Excel_BuiltIn_Print_Area_4_1">#REF!</definedName>
    <definedName name="Excel_BuiltIn_Print_Area_4_1_1" localSheetId="1">#REF!</definedName>
    <definedName name="Excel_BuiltIn_Print_Area_4_1_1">#REF!</definedName>
    <definedName name="Excel_BuiltIn_Print_Area_4_1_1_1" localSheetId="1">#REF!</definedName>
    <definedName name="Excel_BuiltIn_Print_Area_4_1_1_1">#REF!</definedName>
    <definedName name="Excel_BuiltIn_Print_Area_4_1_1_1_1" localSheetId="1">#REF!</definedName>
    <definedName name="Excel_BuiltIn_Print_Area_4_1_1_1_1">#REF!</definedName>
    <definedName name="Excel_BuiltIn_Print_Area_4_1_1_1_1_1">"$#REF!.$D$5:$O$31"</definedName>
    <definedName name="Excel_BuiltIn_Print_Area_7_1">"$#REF!.$D$5:$N$41"</definedName>
    <definedName name="Excel_BuiltIn_Print_Titles_10_1" localSheetId="1">(#REF!,#REF!)</definedName>
    <definedName name="Excel_BuiltIn_Print_Titles_10_1">(#REF!,#REF!)</definedName>
    <definedName name="Excel_BuiltIn_Print_Titles_11_1" localSheetId="1">(#REF!,#REF!)</definedName>
    <definedName name="Excel_BuiltIn_Print_Titles_11_1">(#REF!,#REF!)</definedName>
    <definedName name="Excel_BuiltIn_Print_Titles_12_1" localSheetId="1">(#REF!,#REF!)</definedName>
    <definedName name="Excel_BuiltIn_Print_Titles_12_1">(#REF!,#REF!)</definedName>
    <definedName name="Excel_BuiltIn_Print_Titles_12_1_1" localSheetId="1">(#REF!,#REF!)</definedName>
    <definedName name="Excel_BuiltIn_Print_Titles_12_1_1">(#REF!,#REF!)</definedName>
    <definedName name="Excel_BuiltIn_Print_Titles_12_1_1_1" localSheetId="1">(#REF!,#REF!)</definedName>
    <definedName name="Excel_BuiltIn_Print_Titles_12_1_1_1">(#REF!,#REF!)</definedName>
    <definedName name="Excel_BuiltIn_Print_Titles_13_1" localSheetId="1">(#REF!,#REF!)</definedName>
    <definedName name="Excel_BuiltIn_Print_Titles_13_1">(#REF!,#REF!)</definedName>
    <definedName name="lookup_muj">VLOOKUP('[1]ASISTENT BODOVANI'!$B$3,'[1]Seznam karet'!$B:$D,3,0)</definedName>
    <definedName name="lookup1B10">INDEX('[1]Seznam karet'!$D$2:$D$188,MATCH('[1]ASISTENT BODOVANI'!$B$11,'[1]Seznam karet'!$B$2:$B$188,0))</definedName>
    <definedName name="lookup1B11">INDEX('[1]Seznam karet'!$D$2:$D$188,MATCH('[1]ASISTENT BODOVANI'!$B$12,'[1]Seznam karet'!$B$2:$B$188,0))</definedName>
    <definedName name="lookup1B12">INDEX('[1]Seznam karet'!$D$2:$D$188,MATCH('[1]ASISTENT BODOVANI'!$B$13,'[1]Seznam karet'!$B$2:$B$188,0))</definedName>
    <definedName name="lookup1B13">INDEX('[1]Seznam karet'!$D$2:$D$188,MATCH('[1]ASISTENT BODOVANI'!$B$14,'[1]Seznam karet'!$B$2:$B$188,0))</definedName>
    <definedName name="lookup1B14">INDEX('[1]Seznam karet'!$D$2:$D$188,MATCH('[1]ASISTENT BODOVANI'!$B$15,'[1]Seznam karet'!$B$2:$B$188,0))</definedName>
    <definedName name="lookup1B15">INDEX('[1]Seznam karet'!$D$2:$D$188,MATCH('[1]ASISTENT BODOVANI'!$B$16,'[1]Seznam karet'!$B$2:$B$188,0))</definedName>
    <definedName name="lookup1B16">INDEX('[1]Seznam karet'!$D$2:$D$188,MATCH('[1]ASISTENT BODOVANI'!$B$17,'[1]Seznam karet'!$B$2:$B$188,0))</definedName>
    <definedName name="lookup1B17">INDEX('[1]Seznam karet'!$D$2:$D$188,MATCH('[1]ASISTENT BODOVANI'!$B$18,'[1]Seznam karet'!$B$2:$B$188,0))</definedName>
    <definedName name="lookup1B18">INDEX('[1]Seznam karet'!$D$2:$D$188,MATCH('[1]ASISTENT BODOVANI'!$B$19,'[1]Seznam karet'!$B$2:$B$188,0))</definedName>
    <definedName name="lookup1B19">INDEX('[1]Seznam karet'!$D$2:$D$188,MATCH('[1]ASISTENT BODOVANI'!$B$20,'[1]Seznam karet'!$B$2:$B$188,0))</definedName>
    <definedName name="lookup1B20">INDEX('[1]Seznam karet'!$D$2:$D$188,MATCH('[1]ASISTENT BODOVANI'!$B$21,'[1]Seznam karet'!$B$2:$B$188,0))</definedName>
    <definedName name="lookup1B21">INDEX('[1]Seznam karet'!$D$2:$D$188,MATCH('[1]ASISTENT BODOVANI'!$B$22,'[1]Seznam karet'!$B$2:$B$188,0))</definedName>
    <definedName name="lookup1B22">INDEX('[1]Seznam karet'!$D$2:$D$188,MATCH('[1]ASISTENT BODOVANI'!$B$23,'[1]Seznam karet'!$B$2:$B$188,0))</definedName>
    <definedName name="lookup1B23">INDEX('[1]Seznam karet'!$D$2:$D$188,MATCH('[1]ASISTENT BODOVANI'!$B$24,'[1]Seznam karet'!$B$2:$B$188,0))</definedName>
    <definedName name="lookup1B24">INDEX('[1]Seznam karet'!$D$2:$D$188,MATCH('[1]ASISTENT BODOVANI'!$B$25,'[1]Seznam karet'!$B$2:$B$188,0))</definedName>
    <definedName name="lookup1B25">INDEX('[1]Seznam karet'!$D$2:$D$188,MATCH('[1]ASISTENT BODOVANI'!$B$26,'[1]Seznam karet'!$B$2:$B$188,0))</definedName>
    <definedName name="lookup1B4">INDEX('[1]Seznam karet'!$D$2:$D$188,MATCH('[1]ASISTENT BODOVANI'!$B$5,'[1]Seznam karet'!$B$2:$B$188,0))</definedName>
    <definedName name="lookup1B5">INDEX('[1]Seznam karet'!$D$2:$D$188,MATCH('[1]ASISTENT BODOVANI'!$B$6,'[1]Seznam karet'!$B$2:$B$188,0))</definedName>
    <definedName name="lookup1B6">INDEX('[1]Seznam karet'!$D$2:$D$188,MATCH('[1]ASISTENT BODOVANI'!$B$7,'[1]Seznam karet'!$B$2:$B$188,0))</definedName>
    <definedName name="lookup1B7">INDEX('[1]Seznam karet'!$D$2:$D$188,MATCH('[1]ASISTENT BODOVANI'!$B$8,'[1]Seznam karet'!$B$2:$B$188,0))</definedName>
    <definedName name="lookup1B8">INDEX('[1]Seznam karet'!$D$2:$D$188,MATCH('[1]ASISTENT BODOVANI'!$B$9,'[1]Seznam karet'!$B$2:$B$188,0))</definedName>
    <definedName name="lookup1B9">INDEX('[1]Seznam karet'!$D$2:$D$188,MATCH('[1]ASISTENT BODOVANI'!$B$10,'[1]Seznam karet'!$B$2:$B$188,0))</definedName>
    <definedName name="lookup2B10">INDEX('[1]Seznam karet'!$E$2:$E$188,MATCH('[1]ASISTENT BODOVANI'!$B$11,'[1]Seznam karet'!$B$2:$B$188,0))</definedName>
    <definedName name="lookup2B11">INDEX('[1]Seznam karet'!$E$2:$E$188,MATCH('[1]ASISTENT BODOVANI'!$B$12,'[1]Seznam karet'!$B$2:$B$188,0))</definedName>
    <definedName name="lookup2B12">INDEX('[1]Seznam karet'!$E$2:$E$188,MATCH('[1]ASISTENT BODOVANI'!$B$13,'[1]Seznam karet'!$B$2:$B$188,0))</definedName>
    <definedName name="lookup2B13">INDEX('[1]Seznam karet'!$E$2:$E$188,MATCH('[1]ASISTENT BODOVANI'!$B$14,'[1]Seznam karet'!$B$2:$B$188,0))</definedName>
    <definedName name="lookup2B14">INDEX('[1]Seznam karet'!$E$2:$E$188,MATCH('[1]ASISTENT BODOVANI'!$B$15,'[1]Seznam karet'!$B$2:$B$188,0))</definedName>
    <definedName name="lookup2B15">INDEX('[1]Seznam karet'!$E$2:$E$188,MATCH('[1]ASISTENT BODOVANI'!$B$16,'[1]Seznam karet'!$B$2:$B$188,0))</definedName>
    <definedName name="lookup2B16">INDEX('[1]Seznam karet'!$E$2:$E$188,MATCH('[1]ASISTENT BODOVANI'!$B$17,'[1]Seznam karet'!$B$2:$B$188,0))</definedName>
    <definedName name="lookup2B17">INDEX('[1]Seznam karet'!$E$2:$E$188,MATCH('[1]ASISTENT BODOVANI'!$B$18,'[1]Seznam karet'!$B$2:$B$188,0))</definedName>
    <definedName name="lookup2B18">INDEX('[1]Seznam karet'!$E$2:$E$188,MATCH('[1]ASISTENT BODOVANI'!$B$19,'[1]Seznam karet'!$B$2:$B$188,0))</definedName>
    <definedName name="lookup2B19">INDEX('[1]Seznam karet'!$E$2:$E$188,MATCH('[1]ASISTENT BODOVANI'!$B$20,'[1]Seznam karet'!$B$2:$B$188,0))</definedName>
    <definedName name="lookup2B2">INDEX('[1]Seznam karet'!$E$2:$E$188,MATCH('[1]ASISTENT BODOVANI'!$B$3,'[1]Seznam karet'!$B$2:$B$188,0))</definedName>
    <definedName name="lookup2B20">INDEX('[1]Seznam karet'!$E$2:$E$188,MATCH('[1]ASISTENT BODOVANI'!$B$21,'[1]Seznam karet'!$B$2:$B$188,0))</definedName>
    <definedName name="lookup2B21">INDEX('[1]Seznam karet'!$E$2:$E$188,MATCH('[1]ASISTENT BODOVANI'!$B$22,'[1]Seznam karet'!$B$2:$B$188,0))</definedName>
    <definedName name="lookup2B22">INDEX('[1]Seznam karet'!$E$2:$E$188,MATCH('[1]ASISTENT BODOVANI'!$B$23,'[1]Seznam karet'!$B$2:$B$188,0))</definedName>
    <definedName name="lookup2B23">INDEX('[1]Seznam karet'!$E$2:$E$188,MATCH('[1]ASISTENT BODOVANI'!$B$24,'[1]Seznam karet'!$B$2:$B$188,0))</definedName>
    <definedName name="lookup2B24">INDEX('[1]Seznam karet'!$E$2:$E$188,MATCH('[1]ASISTENT BODOVANI'!$B$25,'[1]Seznam karet'!$B$2:$B$188,0))</definedName>
    <definedName name="lookup2B25">INDEX('[1]Seznam karet'!$E$2:$E$188,MATCH('[1]ASISTENT BODOVANI'!$B$26,'[1]Seznam karet'!$B$2:$B$188,0))</definedName>
    <definedName name="lookup2B3">INDEX('[1]Seznam karet'!$E$2:$E$188,MATCH('[1]ASISTENT BODOVANI'!$B$4,'[1]Seznam karet'!$B$2:$B$188,0))</definedName>
    <definedName name="lookup2B4">INDEX('[1]Seznam karet'!$E$2:$E$188,MATCH('[1]ASISTENT BODOVANI'!$B$5,'[1]Seznam karet'!$B$2:$B$188,0))</definedName>
    <definedName name="lookup2B5">INDEX('[1]Seznam karet'!$E$2:$E$188,MATCH('[1]ASISTENT BODOVANI'!$B$6,'[1]Seznam karet'!$B$2:$B$188,0))</definedName>
    <definedName name="lookup2B6">INDEX('[1]Seznam karet'!$E$2:$E$188,MATCH('[1]ASISTENT BODOVANI'!$B$7,'[1]Seznam karet'!$B$2:$B$188,0))</definedName>
    <definedName name="lookup2B7">INDEX('[1]Seznam karet'!$E$2:$E$188,MATCH('[1]ASISTENT BODOVANI'!$B$8,'[1]Seznam karet'!$B$2:$B$188,0))</definedName>
    <definedName name="lookup2B8">INDEX('[1]Seznam karet'!$E$2:$E$188,MATCH('[1]ASISTENT BODOVANI'!$B$9,'[1]Seznam karet'!$B$2:$B$188,0))</definedName>
    <definedName name="lookup2B9">INDEX('[1]Seznam karet'!$E$2:$E$188,MATCH('[1]ASISTENT BODOVANI'!$B$10,'[1]Seznam karet'!$B$2:$B$188,0))</definedName>
    <definedName name="_xlnm.Print_Area" localSheetId="1">'výsledková listina'!$A$1:$I$62</definedName>
    <definedName name="OBR">VLOOKUP('[1]ASISTENT BODOVANI'!XFB1048574,'[1]Seznam karet'!$B:$D,3,0)</definedName>
    <definedName name="START">#REF!</definedName>
    <definedName name="STARTOVKA">#REF!</definedName>
    <definedName name="ý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C2" i="2" l="1"/>
  <c r="G13" i="1" l="1"/>
  <c r="U14" i="2" l="1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13" i="2"/>
  <c r="E46" i="2"/>
  <c r="E51" i="2"/>
  <c r="I51" i="2" s="1"/>
  <c r="E34" i="2"/>
  <c r="I34" i="2" s="1"/>
  <c r="E62" i="2"/>
  <c r="I62" i="2" s="1"/>
  <c r="D62" i="2"/>
  <c r="C62" i="2"/>
  <c r="B62" i="2"/>
  <c r="E61" i="2"/>
  <c r="I61" i="2" s="1"/>
  <c r="D61" i="2"/>
  <c r="C61" i="2"/>
  <c r="B61" i="2"/>
  <c r="E60" i="2"/>
  <c r="I60" i="2" s="1"/>
  <c r="D60" i="2"/>
  <c r="C60" i="2"/>
  <c r="B60" i="2"/>
  <c r="E59" i="2"/>
  <c r="I59" i="2" s="1"/>
  <c r="D59" i="2"/>
  <c r="C59" i="2"/>
  <c r="B59" i="2"/>
  <c r="E58" i="2"/>
  <c r="I58" i="2" s="1"/>
  <c r="D58" i="2"/>
  <c r="C58" i="2"/>
  <c r="B58" i="2"/>
  <c r="E57" i="2"/>
  <c r="I57" i="2" s="1"/>
  <c r="D57" i="2"/>
  <c r="C57" i="2"/>
  <c r="B57" i="2"/>
  <c r="E56" i="2"/>
  <c r="I56" i="2" s="1"/>
  <c r="D56" i="2"/>
  <c r="C56" i="2"/>
  <c r="B56" i="2"/>
  <c r="E55" i="2"/>
  <c r="I55" i="2" s="1"/>
  <c r="D55" i="2"/>
  <c r="C55" i="2"/>
  <c r="B55" i="2"/>
  <c r="E54" i="2"/>
  <c r="I54" i="2" s="1"/>
  <c r="D54" i="2"/>
  <c r="C54" i="2"/>
  <c r="B54" i="2"/>
  <c r="E53" i="2"/>
  <c r="I53" i="2" s="1"/>
  <c r="D53" i="2"/>
  <c r="C53" i="2"/>
  <c r="B53" i="2"/>
  <c r="E52" i="2"/>
  <c r="I52" i="2" s="1"/>
  <c r="D52" i="2"/>
  <c r="C52" i="2"/>
  <c r="B52" i="2"/>
  <c r="D51" i="2"/>
  <c r="C51" i="2"/>
  <c r="B51" i="2"/>
  <c r="E50" i="2"/>
  <c r="I50" i="2" s="1"/>
  <c r="D50" i="2"/>
  <c r="C50" i="2"/>
  <c r="B50" i="2"/>
  <c r="E49" i="2"/>
  <c r="I49" i="2" s="1"/>
  <c r="D49" i="2"/>
  <c r="C49" i="2"/>
  <c r="B49" i="2"/>
  <c r="E48" i="2"/>
  <c r="I48" i="2" s="1"/>
  <c r="D48" i="2"/>
  <c r="C48" i="2"/>
  <c r="B48" i="2"/>
  <c r="E47" i="2"/>
  <c r="I47" i="2" s="1"/>
  <c r="D47" i="2"/>
  <c r="C47" i="2"/>
  <c r="B47" i="2"/>
  <c r="D46" i="2"/>
  <c r="C46" i="2"/>
  <c r="B46" i="2"/>
  <c r="E45" i="2"/>
  <c r="I45" i="2" s="1"/>
  <c r="D45" i="2"/>
  <c r="C45" i="2"/>
  <c r="B45" i="2"/>
  <c r="E44" i="2"/>
  <c r="I44" i="2" s="1"/>
  <c r="D44" i="2"/>
  <c r="C44" i="2"/>
  <c r="B44" i="2"/>
  <c r="E43" i="2"/>
  <c r="I43" i="2" s="1"/>
  <c r="D43" i="2"/>
  <c r="C43" i="2"/>
  <c r="B43" i="2"/>
  <c r="E42" i="2"/>
  <c r="I42" i="2" s="1"/>
  <c r="D42" i="2"/>
  <c r="C42" i="2"/>
  <c r="B42" i="2"/>
  <c r="E41" i="2"/>
  <c r="I41" i="2" s="1"/>
  <c r="D41" i="2"/>
  <c r="C41" i="2"/>
  <c r="B41" i="2"/>
  <c r="E40" i="2"/>
  <c r="I40" i="2" s="1"/>
  <c r="D40" i="2"/>
  <c r="C40" i="2"/>
  <c r="B40" i="2"/>
  <c r="E39" i="2"/>
  <c r="I39" i="2" s="1"/>
  <c r="D39" i="2"/>
  <c r="C39" i="2"/>
  <c r="B39" i="2"/>
  <c r="E38" i="2"/>
  <c r="I38" i="2" s="1"/>
  <c r="D38" i="2"/>
  <c r="C38" i="2"/>
  <c r="B38" i="2"/>
  <c r="E37" i="2"/>
  <c r="I37" i="2" s="1"/>
  <c r="D37" i="2"/>
  <c r="C37" i="2"/>
  <c r="B37" i="2"/>
  <c r="E36" i="2"/>
  <c r="I36" i="2" s="1"/>
  <c r="D36" i="2"/>
  <c r="C36" i="2"/>
  <c r="B36" i="2"/>
  <c r="E35" i="2"/>
  <c r="I35" i="2" s="1"/>
  <c r="D35" i="2"/>
  <c r="C35" i="2"/>
  <c r="B35" i="2"/>
  <c r="D34" i="2"/>
  <c r="C34" i="2"/>
  <c r="B34" i="2"/>
  <c r="E33" i="2"/>
  <c r="I33" i="2" s="1"/>
  <c r="D33" i="2"/>
  <c r="C33" i="2"/>
  <c r="B33" i="2"/>
  <c r="E32" i="2"/>
  <c r="I32" i="2" s="1"/>
  <c r="D32" i="2"/>
  <c r="C32" i="2"/>
  <c r="B32" i="2"/>
  <c r="E31" i="2"/>
  <c r="I31" i="2" s="1"/>
  <c r="D31" i="2"/>
  <c r="C31" i="2"/>
  <c r="B31" i="2"/>
  <c r="E30" i="2"/>
  <c r="I30" i="2" s="1"/>
  <c r="D30" i="2"/>
  <c r="C30" i="2"/>
  <c r="B30" i="2"/>
  <c r="E29" i="2"/>
  <c r="I29" i="2" s="1"/>
  <c r="D29" i="2"/>
  <c r="C29" i="2"/>
  <c r="B29" i="2"/>
  <c r="E28" i="2"/>
  <c r="I28" i="2" s="1"/>
  <c r="D28" i="2"/>
  <c r="C28" i="2"/>
  <c r="B28" i="2"/>
  <c r="E27" i="2"/>
  <c r="D27" i="2"/>
  <c r="C27" i="2"/>
  <c r="B27" i="2"/>
  <c r="E26" i="2"/>
  <c r="D26" i="2"/>
  <c r="C26" i="2"/>
  <c r="B26" i="2"/>
  <c r="E25" i="2"/>
  <c r="D25" i="2"/>
  <c r="C25" i="2"/>
  <c r="B25" i="2"/>
  <c r="D24" i="2"/>
  <c r="C24" i="2"/>
  <c r="B24" i="2"/>
  <c r="D23" i="2"/>
  <c r="C23" i="2"/>
  <c r="B23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H14" i="2"/>
  <c r="H15" i="2"/>
  <c r="H16" i="2"/>
  <c r="H17" i="2"/>
  <c r="H18" i="2"/>
  <c r="H19" i="2"/>
  <c r="H21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13" i="2"/>
  <c r="G14" i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S46" i="2" l="1"/>
  <c r="I46" i="2"/>
  <c r="P46" i="2"/>
  <c r="P36" i="2"/>
  <c r="T36" i="2"/>
  <c r="P37" i="2"/>
  <c r="T37" i="2"/>
  <c r="R38" i="2"/>
  <c r="T38" i="2"/>
  <c r="Q39" i="2"/>
  <c r="T39" i="2"/>
  <c r="R40" i="2"/>
  <c r="T40" i="2"/>
  <c r="R41" i="2"/>
  <c r="T41" i="2"/>
  <c r="R42" i="2"/>
  <c r="T42" i="2"/>
  <c r="Q43" i="2"/>
  <c r="T43" i="2"/>
  <c r="P44" i="2"/>
  <c r="T44" i="2"/>
  <c r="P45" i="2"/>
  <c r="T45" i="2"/>
  <c r="Q47" i="2"/>
  <c r="T47" i="2"/>
  <c r="P34" i="2"/>
  <c r="T34" i="2"/>
  <c r="Q46" i="2"/>
  <c r="T46" i="2"/>
  <c r="Q35" i="2"/>
  <c r="T35" i="2"/>
  <c r="Q56" i="2"/>
  <c r="T56" i="2"/>
  <c r="P58" i="2"/>
  <c r="T58" i="2"/>
  <c r="Q60" i="2"/>
  <c r="T60" i="2"/>
  <c r="Q28" i="2"/>
  <c r="T28" i="2"/>
  <c r="P29" i="2"/>
  <c r="T29" i="2"/>
  <c r="S30" i="2"/>
  <c r="T30" i="2"/>
  <c r="Q31" i="2"/>
  <c r="T31" i="2"/>
  <c r="P32" i="2"/>
  <c r="T32" i="2"/>
  <c r="R33" i="2"/>
  <c r="T33" i="2"/>
  <c r="R46" i="2"/>
  <c r="S39" i="2"/>
  <c r="S56" i="2"/>
  <c r="S29" i="2"/>
  <c r="R30" i="2"/>
  <c r="P56" i="2"/>
  <c r="S31" i="2"/>
  <c r="S32" i="2"/>
  <c r="P47" i="2"/>
  <c r="R56" i="2"/>
  <c r="S45" i="2"/>
  <c r="Q37" i="2"/>
  <c r="Q30" i="2"/>
  <c r="Q45" i="2"/>
  <c r="S35" i="2"/>
  <c r="P43" i="2"/>
  <c r="S58" i="2"/>
  <c r="P60" i="2"/>
  <c r="P35" i="2"/>
  <c r="R58" i="2"/>
  <c r="S47" i="2"/>
  <c r="S43" i="2"/>
  <c r="R35" i="2"/>
  <c r="Q29" i="2"/>
  <c r="S37" i="2"/>
  <c r="P28" i="2"/>
  <c r="S60" i="2"/>
  <c r="Q58" i="2"/>
  <c r="R47" i="2"/>
  <c r="R43" i="2"/>
  <c r="R60" i="2"/>
  <c r="Q33" i="2"/>
  <c r="Q41" i="2"/>
  <c r="P41" i="2"/>
  <c r="P33" i="2"/>
  <c r="R45" i="2"/>
  <c r="S42" i="2"/>
  <c r="Q40" i="2"/>
  <c r="R37" i="2"/>
  <c r="S34" i="2"/>
  <c r="Q32" i="2"/>
  <c r="R29" i="2"/>
  <c r="Q38" i="2"/>
  <c r="P40" i="2"/>
  <c r="R34" i="2"/>
  <c r="P39" i="2"/>
  <c r="P31" i="2"/>
  <c r="S44" i="2"/>
  <c r="Q42" i="2"/>
  <c r="R39" i="2"/>
  <c r="S36" i="2"/>
  <c r="Q34" i="2"/>
  <c r="R31" i="2"/>
  <c r="S28" i="2"/>
  <c r="S40" i="2"/>
  <c r="P42" i="2"/>
  <c r="P38" i="2"/>
  <c r="P30" i="2"/>
  <c r="R44" i="2"/>
  <c r="S41" i="2"/>
  <c r="R36" i="2"/>
  <c r="S33" i="2"/>
  <c r="R28" i="2"/>
  <c r="R32" i="2"/>
  <c r="Q44" i="2"/>
  <c r="S38" i="2"/>
  <c r="Q36" i="2"/>
  <c r="G46" i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C6" i="2"/>
  <c r="E24" i="2"/>
  <c r="R57" i="2" s="1"/>
  <c r="E23" i="2"/>
  <c r="P59" i="2" s="1"/>
  <c r="E22" i="2"/>
  <c r="Q61" i="2" s="1"/>
  <c r="E21" i="2"/>
  <c r="Q62" i="2" s="1"/>
  <c r="E20" i="2"/>
  <c r="R49" i="2" s="1"/>
  <c r="E19" i="2"/>
  <c r="T50" i="2" s="1"/>
  <c r="E18" i="2"/>
  <c r="T48" i="2" s="1"/>
  <c r="E17" i="2"/>
  <c r="P51" i="2" s="1"/>
  <c r="E16" i="2"/>
  <c r="S53" i="2" s="1"/>
  <c r="E15" i="2"/>
  <c r="S54" i="2" s="1"/>
  <c r="E14" i="2"/>
  <c r="T55" i="2" s="1"/>
  <c r="E13" i="2"/>
  <c r="S52" i="2" s="1"/>
  <c r="C8" i="2"/>
  <c r="C4" i="2"/>
  <c r="P49" i="2" l="1"/>
  <c r="R52" i="2"/>
  <c r="S55" i="2"/>
  <c r="Q51" i="2"/>
  <c r="S61" i="2"/>
  <c r="Q49" i="2"/>
  <c r="Q54" i="2"/>
  <c r="Q57" i="2"/>
  <c r="S59" i="2"/>
  <c r="S48" i="2"/>
  <c r="T51" i="2"/>
  <c r="T57" i="2"/>
  <c r="T61" i="2"/>
  <c r="T59" i="2"/>
  <c r="T54" i="2"/>
  <c r="T49" i="2"/>
  <c r="S49" i="2"/>
  <c r="R50" i="2"/>
  <c r="P52" i="2"/>
  <c r="Q59" i="2"/>
  <c r="S50" i="2"/>
  <c r="P55" i="2"/>
  <c r="R53" i="2"/>
  <c r="R54" i="2"/>
  <c r="Q48" i="2"/>
  <c r="Q52" i="2"/>
  <c r="S62" i="2"/>
  <c r="Q55" i="2"/>
  <c r="Q53" i="2"/>
  <c r="P50" i="2"/>
  <c r="R48" i="2"/>
  <c r="R55" i="2"/>
  <c r="P62" i="2"/>
  <c r="R62" i="2"/>
  <c r="Q50" i="2"/>
  <c r="P53" i="2"/>
  <c r="P61" i="2"/>
  <c r="P48" i="2"/>
  <c r="R51" i="2"/>
  <c r="T52" i="2"/>
  <c r="T62" i="2"/>
  <c r="T53" i="2"/>
  <c r="P57" i="2"/>
  <c r="S57" i="2"/>
  <c r="P54" i="2"/>
  <c r="R59" i="2"/>
  <c r="R61" i="2"/>
  <c r="S51" i="2"/>
  <c r="R25" i="2"/>
  <c r="T13" i="2"/>
  <c r="T21" i="2"/>
  <c r="T16" i="2"/>
  <c r="T17" i="2"/>
  <c r="T18" i="2"/>
  <c r="T26" i="2"/>
  <c r="Q25" i="2"/>
  <c r="P25" i="2"/>
  <c r="T15" i="2"/>
  <c r="S25" i="2"/>
  <c r="T25" i="2"/>
  <c r="T20" i="2"/>
  <c r="T24" i="2"/>
  <c r="S27" i="2"/>
  <c r="P26" i="2"/>
  <c r="T19" i="2"/>
  <c r="T23" i="2"/>
  <c r="R26" i="2"/>
  <c r="S26" i="2"/>
  <c r="P27" i="2"/>
  <c r="T22" i="2"/>
  <c r="Q26" i="2"/>
  <c r="Q27" i="2"/>
  <c r="R27" i="2"/>
  <c r="T27" i="2"/>
  <c r="T14" i="2"/>
  <c r="R22" i="2"/>
  <c r="S22" i="2"/>
  <c r="P22" i="2"/>
  <c r="Q22" i="2"/>
  <c r="Q15" i="2"/>
  <c r="R15" i="2"/>
  <c r="P15" i="2"/>
  <c r="S15" i="2"/>
  <c r="R16" i="2"/>
  <c r="P16" i="2"/>
  <c r="Q16" i="2"/>
  <c r="S16" i="2"/>
  <c r="R24" i="2"/>
  <c r="P24" i="2"/>
  <c r="S24" i="2"/>
  <c r="Q24" i="2"/>
  <c r="Q17" i="2"/>
  <c r="R17" i="2"/>
  <c r="S17" i="2"/>
  <c r="P17" i="2"/>
  <c r="R14" i="2"/>
  <c r="S14" i="2"/>
  <c r="P14" i="2"/>
  <c r="Q14" i="2"/>
  <c r="R18" i="2"/>
  <c r="P18" i="2"/>
  <c r="Q18" i="2"/>
  <c r="S18" i="2"/>
  <c r="S19" i="2"/>
  <c r="P19" i="2"/>
  <c r="R19" i="2"/>
  <c r="Q19" i="2"/>
  <c r="P20" i="2"/>
  <c r="Q20" i="2"/>
  <c r="R20" i="2"/>
  <c r="S20" i="2"/>
  <c r="Q23" i="2"/>
  <c r="R23" i="2"/>
  <c r="P23" i="2"/>
  <c r="S23" i="2"/>
  <c r="P21" i="2"/>
  <c r="S21" i="2"/>
  <c r="Q21" i="2"/>
  <c r="R21" i="2"/>
  <c r="S13" i="2"/>
  <c r="R13" i="2"/>
  <c r="Q13" i="2"/>
  <c r="P13" i="2"/>
  <c r="C10" i="2"/>
  <c r="I27" i="2" l="1"/>
  <c r="I21" i="2"/>
  <c r="I18" i="2"/>
  <c r="I26" i="2"/>
  <c r="I17" i="2"/>
  <c r="I16" i="2"/>
  <c r="I22" i="2"/>
  <c r="I25" i="2"/>
  <c r="I19" i="2"/>
  <c r="I14" i="2"/>
  <c r="I24" i="2"/>
  <c r="I15" i="2"/>
  <c r="I20" i="2"/>
  <c r="I13" i="2"/>
  <c r="I23" i="2"/>
</calcChain>
</file>

<file path=xl/sharedStrings.xml><?xml version="1.0" encoding="utf-8"?>
<sst xmlns="http://schemas.openxmlformats.org/spreadsheetml/2006/main" count="181" uniqueCount="108">
  <si>
    <t>STARTOVNÍ  LISTINA</t>
  </si>
  <si>
    <t>Název akce:</t>
  </si>
  <si>
    <t>Pořadatel:</t>
  </si>
  <si>
    <t>Místo konání:</t>
  </si>
  <si>
    <t>Datum konání:</t>
  </si>
  <si>
    <t>Rozhodčí:</t>
  </si>
  <si>
    <t>Startovní číslo</t>
  </si>
  <si>
    <t xml:space="preserve"> Jméno psovoda</t>
  </si>
  <si>
    <t>Jméno psa</t>
  </si>
  <si>
    <t xml:space="preserve">Plemeno </t>
  </si>
  <si>
    <t>VÝSLEDKOVÁ LISTINA</t>
  </si>
  <si>
    <t>Jméno psovoda</t>
  </si>
  <si>
    <t>Třída</t>
  </si>
  <si>
    <t>Známka</t>
  </si>
  <si>
    <t>Pořadí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</si>
  <si>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</si>
  <si>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</si>
  <si>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</si>
  <si>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</si>
  <si>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</si>
  <si>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</si>
  <si>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</si>
  <si>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</si>
  <si>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</si>
  <si>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</si>
  <si>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</si>
  <si>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</si>
  <si>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</si>
  <si>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</si>
  <si>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</si>
  <si>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</si>
  <si>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</si>
  <si>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</si>
  <si>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</si>
  <si>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</si>
  <si>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</si>
  <si>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</si>
  <si>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</si>
  <si>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</si>
  <si>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</si>
  <si>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</si>
  <si>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</si>
  <si>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</si>
  <si>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</si>
  <si>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</si>
  <si>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</si>
  <si>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</si>
  <si>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</si>
  <si>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</si>
  <si>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</si>
  <si>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</si>
  <si>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</si>
  <si>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</si>
  <si>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</si>
  <si>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</si>
  <si>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</si>
  <si>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</si>
  <si>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</si>
  <si>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</si>
  <si>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</si>
  <si>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</si>
  <si>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</si>
  <si>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</si>
  <si>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</si>
  <si>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</si>
  <si>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Čas</t>
  </si>
  <si>
    <t>Třída *</t>
  </si>
  <si>
    <t>*Body celkem</t>
  </si>
  <si>
    <t>*čas</t>
  </si>
  <si>
    <t>* použijte rozbalovací menu !</t>
  </si>
  <si>
    <t>* Vyplňovat pouze body a čas v červeném rámečku, formát času 01:30,50</t>
  </si>
  <si>
    <t>Vyplňovat pouze žlutá pole</t>
  </si>
  <si>
    <t>* použijte rozbalovací menu !  Typ: Na konci soupisky doplňte "NIC" a pole se vybělí</t>
  </si>
  <si>
    <t>ČAS - NEPOVINNÉ, start 1. týmu vložte do řádky 13 G do červeného rámečku. Pak stačí doplnit minuty mezi týmy nebo mezi třídami v sloupci H</t>
  </si>
  <si>
    <t>Dle třídy</t>
  </si>
  <si>
    <r>
      <t xml:space="preserve">Pokud potřebujete vidět  umístění týmů po třídách, ponechte v </t>
    </r>
    <r>
      <rPr>
        <b/>
        <sz val="11"/>
        <color rgb="FF00B050"/>
        <rFont val="Calibri"/>
        <family val="2"/>
        <charset val="238"/>
        <scheme val="minor"/>
      </rPr>
      <t>ZELENÉM poli</t>
    </r>
    <r>
      <rPr>
        <b/>
        <sz val="11"/>
        <color rgb="FFFF0000"/>
        <rFont val="Calibri"/>
        <family val="2"/>
        <charset val="238"/>
        <scheme val="minor"/>
      </rPr>
      <t xml:space="preserve"> 10-I </t>
    </r>
    <r>
      <rPr>
        <b/>
        <sz val="11"/>
        <color rgb="FF00B050"/>
        <rFont val="Calibri"/>
        <family val="2"/>
        <charset val="238"/>
        <scheme val="minor"/>
      </rPr>
      <t>Dle třídy</t>
    </r>
    <r>
      <rPr>
        <b/>
        <sz val="11"/>
        <color rgb="FFFF0000"/>
        <rFont val="Calibri"/>
        <family val="2"/>
        <charset val="238"/>
        <scheme val="minor"/>
      </rPr>
      <t xml:space="preserve">. Pokud chcete vidět umístění všech bez rozdílu tříd, požijte volbu </t>
    </r>
    <r>
      <rPr>
        <b/>
        <sz val="11"/>
        <color rgb="FF00B050"/>
        <rFont val="Calibri"/>
        <family val="2"/>
        <charset val="238"/>
        <scheme val="minor"/>
      </rPr>
      <t>CELKOVÉ</t>
    </r>
    <r>
      <rPr>
        <b/>
        <sz val="11"/>
        <color rgb="FFFF0000"/>
        <rFont val="Calibri"/>
        <family val="2"/>
        <charset val="238"/>
        <scheme val="minor"/>
      </rPr>
      <t xml:space="preserve">. V případě potřeby zobrazení pořadí od 1. místa po třídách ponechte v 10-I </t>
    </r>
    <r>
      <rPr>
        <b/>
        <sz val="11"/>
        <color rgb="FF00B050"/>
        <rFont val="Calibri"/>
        <family val="2"/>
        <charset val="238"/>
        <scheme val="minor"/>
      </rPr>
      <t>Dle třídy</t>
    </r>
    <r>
      <rPr>
        <b/>
        <sz val="11"/>
        <color rgb="FFFF0000"/>
        <rFont val="Calibri"/>
        <family val="2"/>
        <charset val="238"/>
        <scheme val="minor"/>
      </rPr>
      <t xml:space="preserve"> a zvolte  a pak v poli </t>
    </r>
    <r>
      <rPr>
        <b/>
        <sz val="11"/>
        <color theme="1"/>
        <rFont val="Calibri"/>
        <family val="2"/>
        <charset val="238"/>
        <scheme val="minor"/>
      </rPr>
      <t xml:space="preserve">Pořadí </t>
    </r>
    <r>
      <rPr>
        <b/>
        <sz val="11"/>
        <color rgb="FFFF0000"/>
        <rFont val="Calibri"/>
        <family val="2"/>
        <charset val="238"/>
        <scheme val="minor"/>
      </rPr>
      <t xml:space="preserve">12-I dejte seřadit od A do Z a následně v poli </t>
    </r>
    <r>
      <rPr>
        <b/>
        <sz val="11"/>
        <color theme="1"/>
        <rFont val="Calibri"/>
        <family val="2"/>
        <charset val="238"/>
        <scheme val="minor"/>
      </rPr>
      <t>Třída</t>
    </r>
    <r>
      <rPr>
        <b/>
        <sz val="11"/>
        <color rgb="FFFF0000"/>
        <rFont val="Calibri"/>
        <family val="2"/>
        <charset val="238"/>
        <scheme val="minor"/>
      </rPr>
      <t xml:space="preserve"> 12-E zvolte ve filtru seřadit od Z do A, není-li startovní pole plné (50 týmů). Pokud chcete od 1. místa seřadit celou tabulku zvolte v 10-I </t>
    </r>
    <r>
      <rPr>
        <b/>
        <sz val="11"/>
        <color rgb="FF00B050"/>
        <rFont val="Calibri"/>
        <family val="2"/>
        <charset val="238"/>
        <scheme val="minor"/>
      </rPr>
      <t xml:space="preserve">CELKOVÉ </t>
    </r>
    <r>
      <rPr>
        <b/>
        <sz val="11"/>
        <color rgb="FFFF0000"/>
        <rFont val="Calibri"/>
        <family val="2"/>
        <charset val="238"/>
        <scheme val="minor"/>
      </rPr>
      <t xml:space="preserve">a dejte seřadit od A do Z v </t>
    </r>
    <r>
      <rPr>
        <b/>
        <sz val="11"/>
        <color theme="1"/>
        <rFont val="Calibri"/>
        <family val="2"/>
        <charset val="238"/>
        <scheme val="minor"/>
      </rPr>
      <t xml:space="preserve">Pořadí </t>
    </r>
    <r>
      <rPr>
        <b/>
        <sz val="11"/>
        <color rgb="FFFF0000"/>
        <rFont val="Calibri"/>
        <family val="2"/>
        <charset val="238"/>
        <scheme val="minor"/>
      </rPr>
      <t xml:space="preserve">12-I.  Pokud se nakonec potřebujete vrátit do výchozího nastavení (odeslat na Klub OB), dejte v 10-I </t>
    </r>
    <r>
      <rPr>
        <b/>
        <sz val="11"/>
        <color rgb="FF00B050"/>
        <rFont val="Calibri"/>
        <family val="2"/>
        <charset val="238"/>
        <scheme val="minor"/>
      </rPr>
      <t>Dle třídy</t>
    </r>
    <r>
      <rPr>
        <b/>
        <sz val="11"/>
        <color rgb="FFFF0000"/>
        <rFont val="Calibri"/>
        <family val="2"/>
        <charset val="238"/>
        <scheme val="minor"/>
      </rPr>
      <t xml:space="preserve"> a nakonec seřadit v 12-A od A do Z.</t>
    </r>
  </si>
  <si>
    <t>POZOR</t>
  </si>
  <si>
    <t>UNLOCKED</t>
  </si>
  <si>
    <t>Zkoušky RO-Z, RO1, RO2 v Herolkách</t>
  </si>
  <si>
    <t>Sabina Koubková</t>
  </si>
  <si>
    <t>Heroltice</t>
  </si>
  <si>
    <t>Janeta Tolgová</t>
  </si>
  <si>
    <t>RO-Z</t>
  </si>
  <si>
    <t>CIN</t>
  </si>
  <si>
    <t>Jakub Šmerda</t>
  </si>
  <si>
    <t>Arnika Strakatá packa</t>
  </si>
  <si>
    <t>ČSP</t>
  </si>
  <si>
    <t>Call me Warrior z Jestřebího království</t>
  </si>
  <si>
    <t>Karolína Holánková</t>
  </si>
  <si>
    <t>Angel No Stress</t>
  </si>
  <si>
    <t>BOC</t>
  </si>
  <si>
    <t>Marie Horáková</t>
  </si>
  <si>
    <t>Awesome Brandy Pasecké údolí</t>
  </si>
  <si>
    <t>AUO</t>
  </si>
  <si>
    <t>RO-1</t>
  </si>
  <si>
    <t>Anna Pouč</t>
  </si>
  <si>
    <t>Air-Tex Verline</t>
  </si>
  <si>
    <t>Kateřina Krausová</t>
  </si>
  <si>
    <t>Ebrieta Hvězda Els</t>
  </si>
  <si>
    <t>A Spooky Ticket to Ride</t>
  </si>
  <si>
    <t>Eva Koubková</t>
  </si>
  <si>
    <t>En Hvězda Els</t>
  </si>
  <si>
    <t>RO-2</t>
  </si>
  <si>
    <t>NEOB</t>
  </si>
  <si>
    <t>Renata Kolomazníková</t>
  </si>
  <si>
    <t>Coudy z Čertovy kazatelny</t>
  </si>
  <si>
    <t>Hottie GrAnt Bohemia Alké</t>
  </si>
  <si>
    <t>Sabina Koubková - RO-Z, RO1; Marek Remeš - RO2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</si>
</sst>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mm:ss.00"/>
    <numFmt numFmtId="169" formatCode="[$-F400]h:mm:ss\ AM/PM"/>
  </numFmts>
  <fonts count="43" x14ac:knownFonts="1"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rgb="FF002060"/>
      <name val="Calibri"/>
      <family val="2"/>
      <scheme val="minor"/>
    </font>
    <font>
      <sz val="11"/>
      <color theme="0"/>
      <name val="Calibri"/>
      <family val="2"/>
    </font>
    <font>
      <b/>
      <sz val="8"/>
      <color theme="1"/>
      <name val="Calibri"/>
      <family val="2"/>
      <charset val="238"/>
      <scheme val="minor"/>
    </font>
    <font>
      <b/>
      <sz val="18"/>
      <color theme="2" tint="-0.249977111117893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sz val="10"/>
      <color theme="2" tint="-0.249977111117893"/>
      <name val="Calibri"/>
      <family val="2"/>
      <charset val="238"/>
      <scheme val="minor"/>
    </font>
    <font>
      <b/>
      <sz val="14"/>
      <color theme="2" tint="-0.249977111117893"/>
      <name val="Calibri"/>
      <family val="2"/>
      <charset val="238"/>
      <scheme val="minor"/>
    </font>
    <font>
      <b/>
      <sz val="1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8"/>
      <color theme="1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FF0000"/>
      </left>
      <right style="thin">
        <color theme="1"/>
      </right>
      <top style="thick">
        <color rgb="FFFF0000"/>
      </top>
      <bottom style="medium">
        <color indexed="64"/>
      </bottom>
      <diagonal/>
    </border>
    <border>
      <left style="thin">
        <color theme="1"/>
      </left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 style="thick">
        <color rgb="FFFF0000"/>
      </left>
      <right style="thin">
        <color theme="1"/>
      </right>
      <top/>
      <bottom/>
      <diagonal/>
    </border>
    <border>
      <left style="thin">
        <color theme="1"/>
      </left>
      <right style="thick">
        <color rgb="FFFF0000"/>
      </right>
      <top/>
      <bottom/>
      <diagonal/>
    </border>
    <border>
      <left style="thick">
        <color rgb="FFFF0000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theme="1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9">
    <xf numFmtId="0" fontId="0" fillId="0" borderId="0"/>
    <xf numFmtId="0" fontId="8" fillId="0" borderId="0"/>
    <xf numFmtId="0" fontId="7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7" applyNumberFormat="0" applyFill="0" applyAlignment="0" applyProtection="0"/>
    <xf numFmtId="0" fontId="5" fillId="0" borderId="0"/>
    <xf numFmtId="0" fontId="3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2" fillId="0" borderId="0"/>
    <xf numFmtId="0" fontId="2" fillId="0" borderId="0"/>
  </cellStyleXfs>
  <cellXfs count="97">
    <xf numFmtId="0" fontId="0" fillId="0" borderId="0" xfId="0"/>
    <xf numFmtId="0" fontId="9" fillId="0" borderId="0" xfId="1" applyFont="1"/>
    <xf numFmtId="0" fontId="7" fillId="0" borderId="0" xfId="2"/>
    <xf numFmtId="0" fontId="7" fillId="0" borderId="0" xfId="2" applyAlignment="1">
      <alignment horizontal="center"/>
    </xf>
    <xf numFmtId="0" fontId="10" fillId="0" borderId="0" xfId="1" applyFont="1" applyAlignment="1">
      <alignment vertical="center"/>
    </xf>
    <xf numFmtId="0" fontId="8" fillId="0" borderId="0" xfId="1" applyAlignment="1">
      <alignment vertical="center"/>
    </xf>
    <xf numFmtId="0" fontId="8" fillId="0" borderId="0" xfId="1"/>
    <xf numFmtId="0" fontId="11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13" fillId="0" borderId="0" xfId="2" applyFont="1" applyAlignment="1">
      <alignment horizontal="center"/>
    </xf>
    <xf numFmtId="0" fontId="23" fillId="0" borderId="0" xfId="1" applyFont="1"/>
    <xf numFmtId="0" fontId="24" fillId="0" borderId="0" xfId="1" applyFont="1" applyAlignment="1">
      <alignment vertical="center"/>
    </xf>
    <xf numFmtId="0" fontId="24" fillId="0" borderId="0" xfId="1" applyFont="1"/>
    <xf numFmtId="0" fontId="25" fillId="0" borderId="0" xfId="1" applyFont="1" applyAlignment="1">
      <alignment vertical="center"/>
    </xf>
    <xf numFmtId="0" fontId="26" fillId="0" borderId="0" xfId="2" applyFont="1" applyAlignment="1">
      <alignment horizontal="center"/>
    </xf>
    <xf numFmtId="0" fontId="24" fillId="0" borderId="0" xfId="2" applyFont="1"/>
    <xf numFmtId="20" fontId="7" fillId="4" borderId="7" xfId="2" applyNumberFormat="1" applyFill="1" applyBorder="1"/>
    <xf numFmtId="0" fontId="5" fillId="0" borderId="0" xfId="2" applyFont="1"/>
    <xf numFmtId="0" fontId="40" fillId="0" borderId="23" xfId="0" applyFont="1" applyBorder="1" applyProtection="1">
      <protection locked="0"/>
    </xf>
    <xf numFmtId="0" fontId="40" fillId="0" borderId="25" xfId="0" applyFont="1" applyBorder="1" applyProtection="1">
      <protection locked="0"/>
    </xf>
    <xf numFmtId="164" fontId="40" fillId="0" borderId="26" xfId="0" applyNumberFormat="1" applyFont="1" applyBorder="1" applyProtection="1">
      <protection locked="0"/>
    </xf>
    <xf numFmtId="0" fontId="40" fillId="0" borderId="27" xfId="0" applyFont="1" applyBorder="1" applyProtection="1">
      <protection locked="0"/>
    </xf>
    <xf numFmtId="164" fontId="40" fillId="0" borderId="28" xfId="0" applyNumberFormat="1" applyFont="1" applyBorder="1" applyProtection="1">
      <protection locked="0"/>
    </xf>
    <xf numFmtId="0" fontId="38" fillId="0" borderId="0" xfId="2" applyFont="1" applyAlignment="1">
      <alignment horizontal="left"/>
    </xf>
    <xf numFmtId="20" fontId="7" fillId="4" borderId="32" xfId="2" applyNumberFormat="1" applyFill="1" applyBorder="1"/>
    <xf numFmtId="0" fontId="5" fillId="3" borderId="15" xfId="2" applyFont="1" applyFill="1" applyBorder="1" applyAlignment="1" applyProtection="1">
      <alignment horizontal="center"/>
      <protection locked="0"/>
    </xf>
    <xf numFmtId="0" fontId="5" fillId="0" borderId="31" xfId="2" applyFont="1" applyBorder="1" applyAlignment="1" applyProtection="1">
      <alignment horizontal="center"/>
      <protection locked="0"/>
    </xf>
    <xf numFmtId="0" fontId="5" fillId="3" borderId="7" xfId="2" applyFont="1" applyFill="1" applyBorder="1" applyAlignment="1" applyProtection="1">
      <alignment horizontal="left"/>
      <protection locked="0"/>
    </xf>
    <xf numFmtId="0" fontId="5" fillId="3" borderId="7" xfId="2" applyFont="1" applyFill="1" applyBorder="1" applyAlignment="1" applyProtection="1">
      <alignment horizontal="center"/>
      <protection locked="0"/>
    </xf>
    <xf numFmtId="0" fontId="5" fillId="0" borderId="7" xfId="2" applyFont="1" applyBorder="1" applyAlignment="1" applyProtection="1">
      <alignment horizontal="center"/>
      <protection locked="0"/>
    </xf>
    <xf numFmtId="20" fontId="7" fillId="3" borderId="29" xfId="2" applyNumberFormat="1" applyFill="1" applyBorder="1" applyProtection="1">
      <protection locked="0"/>
    </xf>
    <xf numFmtId="1" fontId="14" fillId="0" borderId="6" xfId="0" applyNumberFormat="1" applyFont="1" applyBorder="1" applyAlignment="1">
      <alignment horizontal="center"/>
    </xf>
    <xf numFmtId="1" fontId="14" fillId="0" borderId="7" xfId="0" applyNumberFormat="1" applyFont="1" applyBorder="1" applyAlignment="1">
      <alignment horizontal="center"/>
    </xf>
    <xf numFmtId="20" fontId="24" fillId="3" borderId="0" xfId="2" applyNumberFormat="1" applyFont="1" applyFill="1" applyAlignment="1" applyProtection="1">
      <alignment horizontal="center"/>
      <protection locked="0"/>
    </xf>
    <xf numFmtId="20" fontId="10" fillId="0" borderId="34" xfId="2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left"/>
    </xf>
    <xf numFmtId="0" fontId="29" fillId="0" borderId="0" xfId="1" applyFont="1"/>
    <xf numFmtId="0" fontId="27" fillId="0" borderId="0" xfId="1" applyFont="1"/>
    <xf numFmtId="0" fontId="28" fillId="0" borderId="0" xfId="2" applyFont="1"/>
    <xf numFmtId="0" fontId="30" fillId="0" borderId="0" xfId="2" applyFont="1"/>
    <xf numFmtId="0" fontId="8" fillId="0" borderId="0" xfId="1" applyAlignment="1">
      <alignment horizontal="left"/>
    </xf>
    <xf numFmtId="49" fontId="15" fillId="0" borderId="0" xfId="0" applyNumberFormat="1" applyFont="1"/>
    <xf numFmtId="49" fontId="16" fillId="0" borderId="0" xfId="0" applyNumberFormat="1" applyFont="1"/>
    <xf numFmtId="0" fontId="17" fillId="0" borderId="0" xfId="0" applyFont="1"/>
    <xf numFmtId="0" fontId="15" fillId="0" borderId="0" xfId="0" applyFont="1"/>
    <xf numFmtId="0" fontId="21" fillId="0" borderId="0" xfId="0" applyFont="1"/>
    <xf numFmtId="0" fontId="31" fillId="0" borderId="0" xfId="0" applyFont="1"/>
    <xf numFmtId="1" fontId="14" fillId="0" borderId="9" xfId="0" applyNumberFormat="1" applyFont="1" applyBorder="1" applyAlignment="1">
      <alignment horizontal="center"/>
    </xf>
    <xf numFmtId="0" fontId="0" fillId="0" borderId="15" xfId="0" applyBorder="1"/>
    <xf numFmtId="0" fontId="0" fillId="0" borderId="10" xfId="0" applyBorder="1"/>
    <xf numFmtId="0" fontId="5" fillId="0" borderId="20" xfId="2" applyFont="1" applyBorder="1" applyAlignment="1">
      <alignment horizontal="left"/>
    </xf>
    <xf numFmtId="0" fontId="0" fillId="0" borderId="12" xfId="0" applyBorder="1"/>
    <xf numFmtId="0" fontId="0" fillId="0" borderId="30" xfId="0" applyBorder="1" applyAlignment="1">
      <alignment horizontal="center"/>
    </xf>
    <xf numFmtId="164" fontId="21" fillId="0" borderId="0" xfId="0" applyNumberFormat="1" applyFont="1"/>
    <xf numFmtId="0" fontId="0" fillId="0" borderId="7" xfId="0" applyBorder="1"/>
    <xf numFmtId="0" fontId="5" fillId="0" borderId="1" xfId="2" applyFont="1" applyBorder="1" applyAlignment="1">
      <alignment horizontal="left"/>
    </xf>
    <xf numFmtId="0" fontId="0" fillId="0" borderId="2" xfId="0" applyBorder="1"/>
    <xf numFmtId="0" fontId="0" fillId="0" borderId="7" xfId="0" applyBorder="1" applyAlignment="1">
      <alignment horizontal="center"/>
    </xf>
    <xf numFmtId="164" fontId="31" fillId="0" borderId="0" xfId="0" applyNumberFormat="1" applyFont="1"/>
    <xf numFmtId="0" fontId="22" fillId="2" borderId="6" xfId="2" applyFont="1" applyFill="1" applyBorder="1" applyAlignment="1">
      <alignment horizontal="center" vertical="top" wrapText="1"/>
    </xf>
    <xf numFmtId="0" fontId="10" fillId="2" borderId="15" xfId="2" applyFont="1" applyFill="1" applyBorder="1" applyAlignment="1">
      <alignment horizontal="center" vertical="top"/>
    </xf>
    <xf numFmtId="0" fontId="10" fillId="2" borderId="14" xfId="2" applyFont="1" applyFill="1" applyBorder="1" applyAlignment="1">
      <alignment horizontal="center" vertical="top"/>
    </xf>
    <xf numFmtId="0" fontId="10" fillId="5" borderId="33" xfId="1" applyFont="1" applyFill="1" applyBorder="1" applyAlignment="1" applyProtection="1">
      <alignment vertical="center"/>
      <protection locked="0"/>
    </xf>
    <xf numFmtId="0" fontId="12" fillId="0" borderId="0" xfId="1" applyFont="1"/>
    <xf numFmtId="49" fontId="18" fillId="2" borderId="3" xfId="0" applyNumberFormat="1" applyFont="1" applyFill="1" applyBorder="1" applyAlignment="1" applyProtection="1">
      <alignment horizontal="center" vertical="top" wrapText="1"/>
      <protection locked="0"/>
    </xf>
    <xf numFmtId="49" fontId="19" fillId="2" borderId="4" xfId="0" applyNumberFormat="1" applyFont="1" applyFill="1" applyBorder="1" applyAlignment="1" applyProtection="1">
      <alignment horizontal="center" vertical="top"/>
      <protection locked="0"/>
    </xf>
    <xf numFmtId="49" fontId="19" fillId="2" borderId="19" xfId="0" applyNumberFormat="1" applyFont="1" applyFill="1" applyBorder="1" applyAlignment="1" applyProtection="1">
      <alignment horizontal="center" vertical="top"/>
      <protection locked="0"/>
    </xf>
    <xf numFmtId="49" fontId="39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39" fillId="2" borderId="22" xfId="0" applyNumberFormat="1" applyFont="1" applyFill="1" applyBorder="1" applyAlignment="1" applyProtection="1">
      <alignment horizontal="center" vertical="top"/>
      <protection locked="0"/>
    </xf>
    <xf numFmtId="49" fontId="19" fillId="2" borderId="13" xfId="0" applyNumberFormat="1" applyFont="1" applyFill="1" applyBorder="1" applyAlignment="1" applyProtection="1">
      <alignment horizontal="center" vertical="top"/>
      <protection locked="0"/>
    </xf>
    <xf numFmtId="49" fontId="19" fillId="2" borderId="5" xfId="0" applyNumberFormat="1" applyFont="1" applyFill="1" applyBorder="1" applyAlignment="1" applyProtection="1">
      <alignment horizontal="center" vertical="top"/>
      <protection locked="0"/>
    </xf>
    <xf numFmtId="0" fontId="5" fillId="3" borderId="15" xfId="2" applyFont="1" applyFill="1" applyBorder="1" applyAlignment="1" applyProtection="1">
      <alignment horizontal="left"/>
      <protection locked="0"/>
    </xf>
    <xf numFmtId="0" fontId="5" fillId="6" borderId="0" xfId="2" applyFont="1" applyFill="1"/>
    <xf numFmtId="0" fontId="37" fillId="0" borderId="11" xfId="2" applyFont="1" applyBorder="1" applyAlignment="1">
      <alignment horizontal="left"/>
    </xf>
    <xf numFmtId="0" fontId="5" fillId="3" borderId="7" xfId="2" applyFont="1" applyFill="1" applyBorder="1" applyAlignment="1" applyProtection="1">
      <alignment horizontal="left"/>
      <protection locked="0"/>
    </xf>
    <xf numFmtId="0" fontId="7" fillId="3" borderId="7" xfId="2" applyFill="1" applyBorder="1" applyAlignment="1" applyProtection="1">
      <alignment horizontal="left"/>
      <protection locked="0"/>
    </xf>
    <xf numFmtId="0" fontId="5" fillId="3" borderId="15" xfId="2" applyFont="1" applyFill="1" applyBorder="1" applyAlignment="1" applyProtection="1">
      <alignment horizontal="left"/>
      <protection locked="0"/>
    </xf>
    <xf numFmtId="0" fontId="38" fillId="0" borderId="0" xfId="2" applyFont="1" applyAlignment="1">
      <alignment horizontal="left"/>
    </xf>
    <xf numFmtId="0" fontId="38" fillId="0" borderId="0" xfId="1" applyFont="1" applyAlignment="1">
      <alignment horizontal="left"/>
    </xf>
    <xf numFmtId="0" fontId="10" fillId="2" borderId="15" xfId="2" applyFont="1" applyFill="1" applyBorder="1" applyAlignment="1">
      <alignment horizontal="center" vertical="top"/>
    </xf>
    <xf numFmtId="0" fontId="9" fillId="0" borderId="0" xfId="1" applyFont="1" applyAlignment="1">
      <alignment horizontal="center"/>
    </xf>
    <xf numFmtId="0" fontId="10" fillId="3" borderId="1" xfId="1" applyFont="1" applyFill="1" applyBorder="1" applyAlignment="1" applyProtection="1">
      <alignment horizontal="left" vertical="center"/>
      <protection locked="0"/>
    </xf>
    <xf numFmtId="0" fontId="10" fillId="3" borderId="2" xfId="1" applyFont="1" applyFill="1" applyBorder="1" applyAlignment="1" applyProtection="1">
      <alignment horizontal="left" vertical="center"/>
      <protection locked="0"/>
    </xf>
    <xf numFmtId="14" fontId="10" fillId="3" borderId="1" xfId="1" applyNumberFormat="1" applyFont="1" applyFill="1" applyBorder="1" applyAlignment="1" applyProtection="1">
      <alignment horizontal="left" vertical="center"/>
      <protection locked="0"/>
    </xf>
    <xf numFmtId="14" fontId="10" fillId="3" borderId="2" xfId="1" applyNumberFormat="1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14" fontId="10" fillId="0" borderId="1" xfId="1" applyNumberFormat="1" applyFont="1" applyBorder="1" applyAlignment="1">
      <alignment horizontal="left" vertical="center"/>
    </xf>
    <xf numFmtId="14" fontId="10" fillId="0" borderId="8" xfId="1" applyNumberFormat="1" applyFont="1" applyBorder="1" applyAlignment="1">
      <alignment horizontal="left" vertical="center"/>
    </xf>
    <xf numFmtId="14" fontId="10" fillId="0" borderId="2" xfId="1" applyNumberFormat="1" applyFont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41" fillId="0" borderId="0" xfId="1" applyFont="1" applyAlignment="1">
      <alignment horizontal="left" vertical="center" wrapText="1"/>
    </xf>
    <xf numFmtId="169" fontId="40" fillId="0" borderId="24" xfId="0" applyNumberFormat="1" applyFont="1" applyBorder="1" applyProtection="1">
      <protection locked="0"/>
    </xf>
    <xf numFmtId="169" fontId="40" fillId="0" borderId="26" xfId="0" applyNumberFormat="1" applyFont="1" applyBorder="1" applyProtection="1">
      <protection locked="0"/>
    </xf>
  </cellXfs>
  <cellStyles count="29">
    <cellStyle name="Ergebnis 1" xfId="7" xr:uid="{00000000-0005-0000-0000-000000000000}"/>
    <cellStyle name="Ergebnis 1 1" xfId="8" xr:uid="{00000000-0005-0000-0000-000001000000}"/>
    <cellStyle name="Ergebnis 1 1 1" xfId="9" xr:uid="{00000000-0005-0000-0000-000002000000}"/>
    <cellStyle name="Ergebnis 1 1 1 1" xfId="10" xr:uid="{00000000-0005-0000-0000-000003000000}"/>
    <cellStyle name="Ergebnis 1 1 1 1 1" xfId="11" xr:uid="{00000000-0005-0000-0000-000004000000}"/>
    <cellStyle name="Ergebnis 1 1 1 1 1 1" xfId="12" xr:uid="{00000000-0005-0000-0000-000005000000}"/>
    <cellStyle name="Ergebnis 1 1 1 1 1 1 1" xfId="13" xr:uid="{00000000-0005-0000-0000-000006000000}"/>
    <cellStyle name="Ergebnis 1 1 1 1 1 1 1 1" xfId="14" xr:uid="{00000000-0005-0000-0000-000007000000}"/>
    <cellStyle name="Ergebnis 1 1 1 1 1 1 1 1 1" xfId="15" xr:uid="{00000000-0005-0000-0000-000008000000}"/>
    <cellStyle name="Normální" xfId="0" builtinId="0"/>
    <cellStyle name="normální 2" xfId="3" xr:uid="{00000000-0005-0000-0000-00000A000000}"/>
    <cellStyle name="normální 2 2" xfId="1" xr:uid="{00000000-0005-0000-0000-00000B000000}"/>
    <cellStyle name="normální 2 2 2" xfId="4" xr:uid="{00000000-0005-0000-0000-00000C000000}"/>
    <cellStyle name="normální 2 2 2 2" xfId="6" xr:uid="{00000000-0005-0000-0000-00000D000000}"/>
    <cellStyle name="normální 2 2 2 2 2" xfId="28" xr:uid="{00000000-0005-0000-0000-00000E000000}"/>
    <cellStyle name="normální 2 2 2 3" xfId="27" xr:uid="{00000000-0005-0000-0000-00000F000000}"/>
    <cellStyle name="normální 2 3" xfId="5" xr:uid="{00000000-0005-0000-0000-000010000000}"/>
    <cellStyle name="normální 3" xfId="16" xr:uid="{00000000-0005-0000-0000-000011000000}"/>
    <cellStyle name="normální 3 2" xfId="2" xr:uid="{00000000-0005-0000-0000-000012000000}"/>
    <cellStyle name="Standard 2" xfId="17" xr:uid="{00000000-0005-0000-0000-000013000000}"/>
    <cellStyle name="Überschrift 1 1" xfId="18" xr:uid="{00000000-0005-0000-0000-000014000000}"/>
    <cellStyle name="Überschrift 1 1 1" xfId="19" xr:uid="{00000000-0005-0000-0000-000015000000}"/>
    <cellStyle name="Überschrift 1 1 1 1" xfId="20" xr:uid="{00000000-0005-0000-0000-000016000000}"/>
    <cellStyle name="Überschrift 1 1 1 1 1" xfId="21" xr:uid="{00000000-0005-0000-0000-000017000000}"/>
    <cellStyle name="Überschrift 1 1 1 1 1 1" xfId="22" xr:uid="{00000000-0005-0000-0000-000018000000}"/>
    <cellStyle name="Überschrift 1 1 1 1 1 1 1" xfId="23" xr:uid="{00000000-0005-0000-0000-000019000000}"/>
    <cellStyle name="Überschrift 1 1 1 1 1 1 1 1" xfId="24" xr:uid="{00000000-0005-0000-0000-00001A000000}"/>
    <cellStyle name="Überschrift 1 1 1 1 1 1 1 1 1" xfId="25" xr:uid="{00000000-0005-0000-0000-00001B000000}"/>
    <cellStyle name="Überschrift 1 1 1 1 1 1 1 1 1 1" xfId="26" xr:uid="{00000000-0005-0000-0000-00001C000000}"/>
  </cellStyles>
  <dxfs count="102"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66"/>
      <color rgb="FF66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1</xdr:row>
      <xdr:rowOff>9525</xdr:rowOff>
    </xdr:from>
    <xdr:to>
      <xdr:col>5</xdr:col>
      <xdr:colOff>377327</xdr:colOff>
      <xdr:row>9</xdr:row>
      <xdr:rowOff>16180</xdr:rowOff>
    </xdr:to>
    <xdr:pic>
      <xdr:nvPicPr>
        <xdr:cNvPr id="2" name="Obrázek 3" descr="278738476_5050218961714544_1494439549245506025_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10175" y="304800"/>
          <a:ext cx="890407" cy="9070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19050</xdr:rowOff>
    </xdr:from>
    <xdr:to>
      <xdr:col>8</xdr:col>
      <xdr:colOff>338239</xdr:colOff>
      <xdr:row>7</xdr:row>
      <xdr:rowOff>97155</xdr:rowOff>
    </xdr:to>
    <xdr:pic>
      <xdr:nvPicPr>
        <xdr:cNvPr id="2" name="Obrázek 2" descr="278738476_5050218961714544_1494439549245506025_n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72125" y="314325"/>
          <a:ext cx="757339" cy="771525"/>
        </a:xfrm>
        <a:prstGeom prst="rect">
          <a:avLst/>
        </a:prstGeom>
      </xdr:spPr>
    </xdr:pic>
    <xdr:clientData/>
  </xdr:twoCellAnchor>
  <xdr:twoCellAnchor editAs="oneCell">
    <xdr:from>
      <xdr:col>10</xdr:col>
      <xdr:colOff>1002029</xdr:colOff>
      <xdr:row>12</xdr:row>
      <xdr:rowOff>183831</xdr:rowOff>
    </xdr:from>
    <xdr:to>
      <xdr:col>15</xdr:col>
      <xdr:colOff>815527</xdr:colOff>
      <xdr:row>24</xdr:row>
      <xdr:rowOff>47625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3146BE17-FABE-E3A8-EB4C-8B223CDEE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55329" y="1993581"/>
          <a:ext cx="3271073" cy="21497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LLYE%20OBEDIENCE\PLANOVAC\PLANOVAC%2017-05-2023%20CLE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VSTUP PLANOVAC"/>
      <sheetName val="Plánovač KARTY"/>
      <sheetName val="Seznam karet"/>
      <sheetName val="ASISTENT BODOVANI"/>
      <sheetName val="ZAPIS BODY CVIKY"/>
      <sheetName val="Startovní listina NADPIS"/>
      <sheetName val="ZAPIS BODY UNI"/>
      <sheetName val="Startovní listina"/>
      <sheetName val="výsledková listina"/>
      <sheetName val="harmonogram"/>
      <sheetName val="1"/>
      <sheetName val="2"/>
      <sheetName val="3"/>
      <sheetName val="4"/>
    </sheetNames>
    <sheetDataSet>
      <sheetData sheetId="0"/>
      <sheetData sheetId="1">
        <row r="4">
          <cell r="AI4">
            <v>2</v>
          </cell>
        </row>
      </sheetData>
      <sheetData sheetId="2">
        <row r="1">
          <cell r="B1" t="str">
            <v>Karta</v>
          </cell>
          <cell r="C1" t="str">
            <v>Popis</v>
          </cell>
          <cell r="D1">
            <v>0</v>
          </cell>
        </row>
        <row r="2">
          <cell r="B2" t="str">
            <v>S</v>
          </cell>
          <cell r="C2" t="str">
            <v>Start</v>
          </cell>
          <cell r="D2">
            <v>0</v>
          </cell>
          <cell r="E2">
            <v>0</v>
          </cell>
        </row>
        <row r="3">
          <cell r="B3" t="str">
            <v>C</v>
          </cell>
          <cell r="C3" t="str">
            <v>Cíl</v>
          </cell>
          <cell r="D3">
            <v>0</v>
          </cell>
          <cell r="E3">
            <v>0</v>
          </cell>
        </row>
        <row r="4">
          <cell r="B4" t="str">
            <v>D0a</v>
          </cell>
          <cell r="C4" t="str">
            <v>Pes vpravo okolo (psovoda) - Stop</v>
          </cell>
          <cell r="D4">
            <v>0</v>
          </cell>
          <cell r="E4">
            <v>0</v>
          </cell>
        </row>
        <row r="5">
          <cell r="B5" t="str">
            <v>DOb</v>
          </cell>
          <cell r="C5" t="str">
            <v>Pes vlevo okolo (psovoda) - Stop</v>
          </cell>
          <cell r="D5">
            <v>0</v>
          </cell>
          <cell r="E5">
            <v>0</v>
          </cell>
        </row>
        <row r="6">
          <cell r="B6" t="str">
            <v>D0c</v>
          </cell>
          <cell r="C6" t="str">
            <v>Pes vpravo okolo vpřed</v>
          </cell>
          <cell r="D6">
            <v>0</v>
          </cell>
          <cell r="E6">
            <v>0</v>
          </cell>
        </row>
        <row r="7">
          <cell r="B7" t="str">
            <v>D0d</v>
          </cell>
          <cell r="C7" t="str">
            <v>Pes vlevo okolo vpřed</v>
          </cell>
          <cell r="D7">
            <v>0</v>
          </cell>
          <cell r="E7">
            <v>0</v>
          </cell>
        </row>
        <row r="8">
          <cell r="B8">
            <v>1</v>
          </cell>
          <cell r="C8" t="str">
            <v>Stop</v>
          </cell>
          <cell r="D8">
            <v>0</v>
          </cell>
          <cell r="E8">
            <v>0</v>
          </cell>
        </row>
        <row r="9">
          <cell r="B9">
            <v>2</v>
          </cell>
          <cell r="C9" t="str">
            <v>Stop - Lehni</v>
          </cell>
          <cell r="D9">
            <v>0</v>
          </cell>
          <cell r="E9">
            <v>0</v>
          </cell>
        </row>
        <row r="10">
          <cell r="B10">
            <v>3</v>
          </cell>
          <cell r="C10" t="str">
            <v>Stop - Lehni - Sedni</v>
          </cell>
          <cell r="D10">
            <v>0</v>
          </cell>
          <cell r="E10">
            <v>0</v>
          </cell>
        </row>
        <row r="11">
          <cell r="B11">
            <v>4</v>
          </cell>
          <cell r="C11" t="str">
            <v>Stop - Obejít psa</v>
          </cell>
          <cell r="D11">
            <v>0</v>
          </cell>
          <cell r="E11">
            <v>0</v>
          </cell>
        </row>
        <row r="12">
          <cell r="B12">
            <v>5</v>
          </cell>
          <cell r="C12" t="str">
            <v>Stop - Lehni - Okolo psa</v>
          </cell>
          <cell r="D12">
            <v>0</v>
          </cell>
          <cell r="E12">
            <v>0</v>
          </cell>
        </row>
        <row r="13">
          <cell r="B13">
            <v>6</v>
          </cell>
          <cell r="C13" t="str">
            <v>Obrat vpravo za chůze</v>
          </cell>
          <cell r="D13">
            <v>0</v>
          </cell>
          <cell r="E13">
            <v>0</v>
          </cell>
        </row>
        <row r="14">
          <cell r="B14">
            <v>7</v>
          </cell>
          <cell r="C14" t="str">
            <v>Obrat vlevo za chůze</v>
          </cell>
          <cell r="D14">
            <v>0</v>
          </cell>
          <cell r="E14">
            <v>0</v>
          </cell>
        </row>
        <row r="15">
          <cell r="B15">
            <v>8</v>
          </cell>
          <cell r="C15" t="str">
            <v>Obrat zpět vpravo</v>
          </cell>
          <cell r="D15">
            <v>0</v>
          </cell>
          <cell r="E15">
            <v>0</v>
          </cell>
        </row>
        <row r="16">
          <cell r="B16">
            <v>9</v>
          </cell>
          <cell r="C16" t="str">
            <v>Obrat zpět vlevo</v>
          </cell>
          <cell r="D16">
            <v>0</v>
          </cell>
          <cell r="E16">
            <v>0</v>
          </cell>
        </row>
        <row r="17">
          <cell r="B17">
            <v>10</v>
          </cell>
          <cell r="C17" t="str">
            <v>Čelem vzad psovod vlevo pes vpravo</v>
          </cell>
          <cell r="D17">
            <v>0</v>
          </cell>
          <cell r="E17">
            <v>0</v>
          </cell>
        </row>
        <row r="18">
          <cell r="B18">
            <v>11</v>
          </cell>
          <cell r="C18" t="str">
            <v>270° vpravo</v>
          </cell>
          <cell r="D18">
            <v>0</v>
          </cell>
          <cell r="E18">
            <v>0</v>
          </cell>
        </row>
        <row r="19">
          <cell r="B19">
            <v>12</v>
          </cell>
          <cell r="C19" t="str">
            <v>270° vlevo</v>
          </cell>
          <cell r="D19">
            <v>0</v>
          </cell>
          <cell r="E19">
            <v>0</v>
          </cell>
        </row>
        <row r="20">
          <cell r="B20">
            <v>13</v>
          </cell>
          <cell r="C20" t="str">
            <v>360° vpravo</v>
          </cell>
          <cell r="D20">
            <v>0</v>
          </cell>
          <cell r="E20">
            <v>0</v>
          </cell>
        </row>
        <row r="21">
          <cell r="B21">
            <v>14</v>
          </cell>
          <cell r="C21" t="str">
            <v>Předsednutí + C</v>
          </cell>
          <cell r="D21">
            <v>0</v>
          </cell>
          <cell r="E21">
            <v>0</v>
          </cell>
        </row>
        <row r="22">
          <cell r="B22" t="str">
            <v>014a</v>
          </cell>
          <cell r="C22" t="str">
            <v>Předsednutí - Pes vpravo okolo (psovoda) stop</v>
          </cell>
          <cell r="D22">
            <v>0</v>
          </cell>
          <cell r="E22">
            <v>0</v>
          </cell>
        </row>
        <row r="23">
          <cell r="B23" t="str">
            <v>014b</v>
          </cell>
          <cell r="C23" t="str">
            <v>Předsednutí - Pes vlevo okolo (psovoda) stop</v>
          </cell>
          <cell r="D23">
            <v>0</v>
          </cell>
          <cell r="E23">
            <v>0</v>
          </cell>
        </row>
        <row r="24">
          <cell r="B24" t="str">
            <v>014c</v>
          </cell>
          <cell r="C24" t="str">
            <v>Předsednutí - Pes vpravo okolo vpřed</v>
          </cell>
          <cell r="D24">
            <v>0</v>
          </cell>
          <cell r="E24">
            <v>0</v>
          </cell>
        </row>
        <row r="25">
          <cell r="B25" t="str">
            <v>014d</v>
          </cell>
          <cell r="C25" t="str">
            <v>Předsednutí - Pes vlevo okolo vpřed</v>
          </cell>
          <cell r="D25">
            <v>0</v>
          </cell>
          <cell r="E25">
            <v>0</v>
          </cell>
        </row>
        <row r="26">
          <cell r="B26">
            <v>15</v>
          </cell>
          <cell r="C26" t="str">
            <v>Pomalé tempo</v>
          </cell>
          <cell r="D26">
            <v>0</v>
          </cell>
          <cell r="E26">
            <v>0</v>
          </cell>
        </row>
        <row r="27">
          <cell r="B27">
            <v>16</v>
          </cell>
          <cell r="C27" t="str">
            <v>Rychlé tempo</v>
          </cell>
          <cell r="D27">
            <v>0</v>
          </cell>
          <cell r="E27">
            <v>0</v>
          </cell>
        </row>
        <row r="28">
          <cell r="B28">
            <v>17</v>
          </cell>
          <cell r="C28" t="str">
            <v>Normální tempo (chůze)</v>
          </cell>
          <cell r="D28">
            <v>0</v>
          </cell>
          <cell r="E28">
            <v>0</v>
          </cell>
        </row>
        <row r="29">
          <cell r="B29">
            <v>18</v>
          </cell>
          <cell r="C29" t="str">
            <v>Spirála zprava - pes vně (zvenku)</v>
          </cell>
          <cell r="D29">
            <v>0</v>
          </cell>
          <cell r="E29">
            <v>0</v>
          </cell>
        </row>
        <row r="30">
          <cell r="B30">
            <v>19</v>
          </cell>
          <cell r="C30" t="str">
            <v>Spirála zleva - pes uvnitř</v>
          </cell>
          <cell r="D30">
            <v>0</v>
          </cell>
          <cell r="E30">
            <v>0</v>
          </cell>
        </row>
        <row r="31">
          <cell r="B31">
            <v>20</v>
          </cell>
          <cell r="C31" t="str">
            <v>Slalom jednoduchý</v>
          </cell>
          <cell r="D31">
            <v>0</v>
          </cell>
          <cell r="E31">
            <v>0</v>
          </cell>
        </row>
        <row r="32">
          <cell r="B32">
            <v>21</v>
          </cell>
          <cell r="C32" t="str">
            <v>Slalom tam a zpět</v>
          </cell>
          <cell r="D32">
            <v>0</v>
          </cell>
          <cell r="E32">
            <v>0</v>
          </cell>
        </row>
        <row r="33">
          <cell r="B33">
            <v>22</v>
          </cell>
          <cell r="C33" t="str">
            <v>Figura 8 bez rušivého vlivu</v>
          </cell>
          <cell r="D33">
            <v>0</v>
          </cell>
          <cell r="E33">
            <v>0</v>
          </cell>
        </row>
        <row r="34">
          <cell r="B34">
            <v>23</v>
          </cell>
          <cell r="C34" t="str">
            <v>Stop - Obejití psovoda - Stop</v>
          </cell>
          <cell r="D34">
            <v>0</v>
          </cell>
          <cell r="E34">
            <v>0</v>
          </cell>
        </row>
        <row r="35">
          <cell r="B35">
            <v>24</v>
          </cell>
          <cell r="C35" t="str">
            <v>Stop - Jeden krok vpřed</v>
          </cell>
          <cell r="D35">
            <v>0</v>
          </cell>
          <cell r="E35">
            <v>0</v>
          </cell>
        </row>
        <row r="36">
          <cell r="B36">
            <v>25</v>
          </cell>
          <cell r="C36" t="str">
            <v>Předsednutí - Jeden krok zpět + C</v>
          </cell>
          <cell r="D36">
            <v>0</v>
          </cell>
          <cell r="E36">
            <v>0</v>
          </cell>
        </row>
        <row r="37">
          <cell r="B37" t="str">
            <v>025a</v>
          </cell>
          <cell r="C37" t="str">
            <v>Předsednutí - Jeden krok zpět - Pes vpravo okolo (psovoda) stop</v>
          </cell>
          <cell r="D37">
            <v>0</v>
          </cell>
          <cell r="E37">
            <v>0</v>
          </cell>
        </row>
        <row r="38">
          <cell r="B38" t="str">
            <v>025b</v>
          </cell>
          <cell r="C38" t="str">
            <v>Předsednutí - Jeden krok zpět - Pes vlevo okolo (psovoda) stop</v>
          </cell>
          <cell r="D38">
            <v>0</v>
          </cell>
          <cell r="E38">
            <v>0</v>
          </cell>
        </row>
        <row r="39">
          <cell r="B39" t="str">
            <v>025c</v>
          </cell>
          <cell r="C39" t="str">
            <v>Předsednutí - Jeden krok zpět - Pes vpravo okolo vpřed</v>
          </cell>
          <cell r="D39">
            <v>0</v>
          </cell>
          <cell r="E39">
            <v>0</v>
          </cell>
        </row>
        <row r="40">
          <cell r="B40" t="str">
            <v>025d</v>
          </cell>
          <cell r="C40" t="str">
            <v>Předsednutí - Jeden krok zpět - Pes vlevo okolo vpřed</v>
          </cell>
          <cell r="D40">
            <v>0</v>
          </cell>
          <cell r="E40">
            <v>0</v>
          </cell>
        </row>
        <row r="41">
          <cell r="B41" t="str">
            <v>25a</v>
          </cell>
          <cell r="C41" t="str">
            <v>Předsednutí - Jeden krok zpět - Pes vpravo okolo (psovoda) stop</v>
          </cell>
          <cell r="D41">
            <v>0</v>
          </cell>
          <cell r="E41">
            <v>0</v>
          </cell>
        </row>
        <row r="42">
          <cell r="B42" t="str">
            <v>25b</v>
          </cell>
          <cell r="C42" t="str">
            <v>Předsednutí - Jeden krok zpět - Pes vlevo okolo (psovoda) stop</v>
          </cell>
          <cell r="D42">
            <v>0</v>
          </cell>
          <cell r="E42">
            <v>0</v>
          </cell>
        </row>
        <row r="43">
          <cell r="B43" t="str">
            <v>25c</v>
          </cell>
          <cell r="C43" t="str">
            <v>Předsednutí - Jeden krok zpět - Pes vpravo okolo vpřed</v>
          </cell>
          <cell r="D43">
            <v>0</v>
          </cell>
          <cell r="E43">
            <v>0</v>
          </cell>
        </row>
        <row r="44">
          <cell r="B44" t="str">
            <v>25d</v>
          </cell>
          <cell r="C44" t="str">
            <v>Předsednutí - Jeden krok zpět - Pes vlevo okolo vpřed</v>
          </cell>
          <cell r="D44">
            <v>0</v>
          </cell>
          <cell r="E44">
            <v>0</v>
          </cell>
        </row>
        <row r="45">
          <cell r="B45">
            <v>26</v>
          </cell>
          <cell r="C45" t="str">
            <v>Kruhová spirála - pes zvenku</v>
          </cell>
          <cell r="D45">
            <v>0</v>
          </cell>
          <cell r="E45">
            <v>0</v>
          </cell>
        </row>
        <row r="46">
          <cell r="B46">
            <v>27</v>
          </cell>
          <cell r="C46" t="str">
            <v>Kruhová spirála - pes uvnitř</v>
          </cell>
          <cell r="D46">
            <v>0</v>
          </cell>
          <cell r="E46">
            <v>0</v>
          </cell>
        </row>
        <row r="47">
          <cell r="B47">
            <v>28</v>
          </cell>
          <cell r="C47" t="str">
            <v xml:space="preserve">225° vpravo </v>
          </cell>
          <cell r="D47">
            <v>0</v>
          </cell>
          <cell r="E47">
            <v>0</v>
          </cell>
        </row>
        <row r="48">
          <cell r="B48">
            <v>29</v>
          </cell>
          <cell r="C48" t="str">
            <v xml:space="preserve">225° vlevo </v>
          </cell>
          <cell r="D48">
            <v>0</v>
          </cell>
          <cell r="E48">
            <v>0</v>
          </cell>
        </row>
        <row r="49">
          <cell r="B49">
            <v>30</v>
          </cell>
          <cell r="D49">
            <v>0</v>
          </cell>
          <cell r="E49">
            <v>0</v>
          </cell>
        </row>
        <row r="50">
          <cell r="B50">
            <v>31</v>
          </cell>
          <cell r="D50">
            <v>0</v>
          </cell>
          <cell r="E50">
            <v>0</v>
          </cell>
        </row>
        <row r="51">
          <cell r="B51" t="str">
            <v>032a</v>
          </cell>
          <cell r="C51" t="str">
            <v>Předsednutí - 1 krok vzad - lehni  - Pes vpravo okolo (psovoda) stop</v>
          </cell>
          <cell r="D51">
            <v>0</v>
          </cell>
          <cell r="E51">
            <v>0</v>
          </cell>
        </row>
        <row r="52">
          <cell r="B52" t="str">
            <v>032b</v>
          </cell>
          <cell r="C52" t="str">
            <v>Předsednutí - 1 krok vzad - lehni - Pes vlevo okolo (psovoda) stop</v>
          </cell>
          <cell r="D52">
            <v>0</v>
          </cell>
          <cell r="E52">
            <v>0</v>
          </cell>
        </row>
        <row r="53">
          <cell r="B53" t="str">
            <v>032c</v>
          </cell>
          <cell r="C53" t="str">
            <v>Předsednutí - 1 krok vzad - lehni - Pes vpravo okolo vpřed</v>
          </cell>
          <cell r="D53">
            <v>0</v>
          </cell>
          <cell r="E53">
            <v>0</v>
          </cell>
        </row>
        <row r="54">
          <cell r="B54" t="str">
            <v>032d</v>
          </cell>
          <cell r="C54" t="str">
            <v>Předsednutí - 1 krok vzad - lehni - Pes vlevo okolo vpřed</v>
          </cell>
          <cell r="D54">
            <v>0</v>
          </cell>
          <cell r="E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B56">
            <v>101</v>
          </cell>
          <cell r="C56" t="str">
            <v>360° vlevo</v>
          </cell>
          <cell r="D56">
            <v>0</v>
          </cell>
          <cell r="E56">
            <v>0</v>
          </cell>
        </row>
        <row r="57">
          <cell r="B57">
            <v>102</v>
          </cell>
          <cell r="C57" t="str">
            <v>Za pohybu - krok stranou - vpravo</v>
          </cell>
          <cell r="D57">
            <v>0</v>
          </cell>
          <cell r="E57">
            <v>0</v>
          </cell>
        </row>
        <row r="58">
          <cell r="B58">
            <v>103</v>
          </cell>
          <cell r="C58" t="str">
            <v>Stop - 90° obrat vpravo - chůze</v>
          </cell>
          <cell r="D58">
            <v>0</v>
          </cell>
          <cell r="E58">
            <v>0</v>
          </cell>
        </row>
        <row r="59">
          <cell r="B59">
            <v>104</v>
          </cell>
          <cell r="C59" t="str">
            <v>Stop - 90° obrat vlevo - chůze</v>
          </cell>
          <cell r="D59">
            <v>0</v>
          </cell>
          <cell r="E59">
            <v>0</v>
          </cell>
        </row>
        <row r="60">
          <cell r="B60">
            <v>105</v>
          </cell>
          <cell r="C60" t="str">
            <v>Stop - 90° obrat vpravo - stop</v>
          </cell>
          <cell r="D60">
            <v>0</v>
          </cell>
          <cell r="E60">
            <v>0</v>
          </cell>
        </row>
        <row r="61">
          <cell r="B61">
            <v>106</v>
          </cell>
          <cell r="C61" t="str">
            <v>Stop - 90° obrat vlevo - stop</v>
          </cell>
          <cell r="D61">
            <v>0</v>
          </cell>
          <cell r="E61">
            <v>0</v>
          </cell>
        </row>
        <row r="62">
          <cell r="B62">
            <v>107</v>
          </cell>
          <cell r="C62" t="str">
            <v>Stop - 1 krok vpřed + stůj - 2 kroky vpřed + sedni - 3 kroky vpřed + lehni</v>
          </cell>
          <cell r="D62">
            <v>0</v>
          </cell>
          <cell r="E62">
            <v>0</v>
          </cell>
        </row>
        <row r="63">
          <cell r="B63">
            <v>108</v>
          </cell>
          <cell r="C63" t="str">
            <v>Předsednutí - 1 krok vzad + stůj před psovodem - 2 kroky vzad+ sedni před psovodem - 3 kroky vzad + lehni před psovodem + C</v>
          </cell>
          <cell r="D63">
            <v>0</v>
          </cell>
          <cell r="E63">
            <v>0</v>
          </cell>
        </row>
        <row r="64">
          <cell r="B64" t="str">
            <v>108a</v>
          </cell>
          <cell r="C64" t="str">
            <v>Předsednutí - 1 krok vzad + stůj před psovodem - 2 kroky vzad+ sedni před psovodem - 3 kroky vzad + lehni před psovodem - Pes vpravo okolo (psovoda) stop</v>
          </cell>
          <cell r="D64">
            <v>0</v>
          </cell>
          <cell r="E64">
            <v>0</v>
          </cell>
        </row>
        <row r="65">
          <cell r="B65" t="str">
            <v>108b</v>
          </cell>
          <cell r="C65" t="str">
            <v>Předsednutí - 1 krok vzad + stůj před psovodem - 2 kroky vzad+ sedni před psovodem - 3 kroky vzad + lehni před psovodem - Pes vlevo okolo (psovoda) stop</v>
          </cell>
          <cell r="D65">
            <v>0</v>
          </cell>
          <cell r="E65">
            <v>0</v>
          </cell>
        </row>
        <row r="66">
          <cell r="B66" t="str">
            <v>108c</v>
          </cell>
          <cell r="C66" t="str">
            <v>Předsednutí - 1 krok vzad + stůj před psovodem - 2 kroky vzad+ sedni před psovodem - 3 kroky vzad + lehni před psovodem - Pes vpravo okolo vpřed</v>
          </cell>
          <cell r="D66">
            <v>0</v>
          </cell>
          <cell r="E66">
            <v>0</v>
          </cell>
        </row>
        <row r="67">
          <cell r="B67" t="str">
            <v>109d</v>
          </cell>
          <cell r="C67" t="str">
            <v>Předsednutí - 1 krok vzad + stůj před psovodem - 2 kroky vzad+ sedni před psovodem - 3 kroky vzad + lehni před psovodem - Pes vlevo okolo vpřed</v>
          </cell>
          <cell r="D67">
            <v>0</v>
          </cell>
          <cell r="E67">
            <v>0</v>
          </cell>
        </row>
        <row r="68">
          <cell r="B68">
            <v>109</v>
          </cell>
          <cell r="C68" t="str">
            <v>Zastavit - Lehni</v>
          </cell>
          <cell r="D68">
            <v>0</v>
          </cell>
          <cell r="E68">
            <v>0</v>
          </cell>
        </row>
        <row r="69">
          <cell r="B69">
            <v>110</v>
          </cell>
          <cell r="C69" t="str">
            <v>Stop - rychlé tempo ze sedu</v>
          </cell>
          <cell r="D69">
            <v>0</v>
          </cell>
          <cell r="E69">
            <v>0</v>
          </cell>
        </row>
        <row r="70">
          <cell r="B70">
            <v>111</v>
          </cell>
          <cell r="C70" t="str">
            <v>Slalom jednoduchý s rušivým vlivem</v>
          </cell>
          <cell r="D70">
            <v>0</v>
          </cell>
          <cell r="E70">
            <v>0</v>
          </cell>
        </row>
        <row r="71">
          <cell r="B71">
            <v>112</v>
          </cell>
          <cell r="C71" t="str">
            <v>180° obrat vpravo</v>
          </cell>
          <cell r="D71">
            <v>0</v>
          </cell>
          <cell r="E71">
            <v>0</v>
          </cell>
        </row>
        <row r="72">
          <cell r="B72">
            <v>113</v>
          </cell>
          <cell r="C72" t="str">
            <v>180° obrat vlevo</v>
          </cell>
          <cell r="D72">
            <v>0</v>
          </cell>
          <cell r="E72">
            <v>0</v>
          </cell>
        </row>
        <row r="73">
          <cell r="B73">
            <v>114</v>
          </cell>
          <cell r="C73" t="str">
            <v>Předsednutí - úkrok stranou - vpravo + C</v>
          </cell>
          <cell r="D73">
            <v>0</v>
          </cell>
          <cell r="E73">
            <v>0</v>
          </cell>
        </row>
        <row r="74">
          <cell r="B74" t="str">
            <v>114a</v>
          </cell>
          <cell r="C74" t="str">
            <v>Předsednutí - úkrok stranou - vpravo - Pes vpravo okolo (psovoda) stop</v>
          </cell>
          <cell r="D74">
            <v>0</v>
          </cell>
          <cell r="E74">
            <v>0</v>
          </cell>
        </row>
        <row r="75">
          <cell r="B75" t="str">
            <v>114b</v>
          </cell>
          <cell r="C75" t="str">
            <v>Předsednutí - úkrok stranou - vpravo - Pes vlevo okolo (psovoda) stop</v>
          </cell>
          <cell r="D75">
            <v>0</v>
          </cell>
          <cell r="E75">
            <v>0</v>
          </cell>
        </row>
        <row r="76">
          <cell r="B76" t="str">
            <v>114c</v>
          </cell>
          <cell r="C76" t="str">
            <v>Předsednutí - úkrok stranou - vpravo - Pes vpravo okolo vpřed</v>
          </cell>
          <cell r="D76">
            <v>0</v>
          </cell>
          <cell r="E76">
            <v>0</v>
          </cell>
        </row>
        <row r="77">
          <cell r="B77" t="str">
            <v>114d</v>
          </cell>
          <cell r="C77" t="str">
            <v>Předsednutí - úkrok stranou - vpravo - Pes vlevo okolo vpřed</v>
          </cell>
          <cell r="D77">
            <v>0</v>
          </cell>
          <cell r="E77">
            <v>0</v>
          </cell>
        </row>
        <row r="78">
          <cell r="B78">
            <v>115</v>
          </cell>
          <cell r="C78" t="str">
            <v>Předsednutí - úkrok stranou - vlevo + C</v>
          </cell>
          <cell r="D78">
            <v>0</v>
          </cell>
          <cell r="E78">
            <v>0</v>
          </cell>
        </row>
        <row r="79">
          <cell r="B79" t="str">
            <v>115a</v>
          </cell>
          <cell r="C79" t="str">
            <v>Předsednutí - úkrok stranou - vlevo - Pes vpravo okolo (psovoda) stop</v>
          </cell>
          <cell r="D79">
            <v>0</v>
          </cell>
          <cell r="E79">
            <v>0</v>
          </cell>
        </row>
        <row r="80">
          <cell r="B80" t="str">
            <v>115b</v>
          </cell>
          <cell r="C80" t="str">
            <v>Předsednutí - úkrok stranou - vlevo - Pes vlevo okolo (psovoda) stop</v>
          </cell>
          <cell r="D80">
            <v>0</v>
          </cell>
          <cell r="E80">
            <v>0</v>
          </cell>
        </row>
        <row r="81">
          <cell r="B81" t="str">
            <v>115c</v>
          </cell>
          <cell r="C81" t="str">
            <v>Předsednutí - úkrok stranou - vlevo - Pes vpravo okolo vpřed</v>
          </cell>
          <cell r="D81">
            <v>0</v>
          </cell>
          <cell r="E81">
            <v>0</v>
          </cell>
        </row>
        <row r="82">
          <cell r="B82" t="str">
            <v>115d</v>
          </cell>
          <cell r="C82" t="str">
            <v>Předsednutí - úkrok stranou - vlevo - Pes vlevo okolo vpřed</v>
          </cell>
          <cell r="D82">
            <v>0</v>
          </cell>
          <cell r="E82">
            <v>0</v>
          </cell>
        </row>
        <row r="83">
          <cell r="B83">
            <v>116</v>
          </cell>
          <cell r="C83" t="str">
            <v>2x čelem vzad - psovod vlevo, pes vpravo</v>
          </cell>
          <cell r="D83">
            <v>0</v>
          </cell>
          <cell r="E83">
            <v>0</v>
          </cell>
        </row>
        <row r="84">
          <cell r="B84">
            <v>117</v>
          </cell>
          <cell r="C84" t="str">
            <v>Figura 8 s rušivým vlivem</v>
          </cell>
          <cell r="D84">
            <v>0</v>
          </cell>
          <cell r="E84">
            <v>0</v>
          </cell>
        </row>
        <row r="85">
          <cell r="B85">
            <v>118</v>
          </cell>
          <cell r="C85" t="str">
            <v>Zastavení ve stoje</v>
          </cell>
          <cell r="D85">
            <v>0</v>
          </cell>
          <cell r="E85">
            <v>0</v>
          </cell>
        </row>
        <row r="86">
          <cell r="B86">
            <v>119</v>
          </cell>
          <cell r="C86" t="str">
            <v>Stůj - 90° obrat vpravo - s pohybem</v>
          </cell>
          <cell r="D86">
            <v>0</v>
          </cell>
          <cell r="E86">
            <v>0</v>
          </cell>
        </row>
        <row r="87">
          <cell r="B87">
            <v>120</v>
          </cell>
          <cell r="C87" t="str">
            <v>Stůj - 90° obrat vlevo - s pohybem</v>
          </cell>
          <cell r="D87">
            <v>0</v>
          </cell>
          <cell r="E87">
            <v>0</v>
          </cell>
        </row>
        <row r="88">
          <cell r="B88">
            <v>121</v>
          </cell>
          <cell r="C88" t="str">
            <v xml:space="preserve">180° obrat vpravo - 180° obrat vlevo  </v>
          </cell>
          <cell r="D88">
            <v>0</v>
          </cell>
          <cell r="E88">
            <v>0</v>
          </cell>
        </row>
        <row r="89">
          <cell r="B89">
            <v>122</v>
          </cell>
          <cell r="C89" t="str">
            <v xml:space="preserve">180° obrat vlevo - 180° obrat vpravo  </v>
          </cell>
          <cell r="D89">
            <v>0</v>
          </cell>
          <cell r="E89">
            <v>0</v>
          </cell>
        </row>
        <row r="90">
          <cell r="B90">
            <v>123</v>
          </cell>
          <cell r="C90" t="str">
            <v xml:space="preserve">Výměna strany za psovodem v pohybu </v>
          </cell>
          <cell r="D90">
            <v>0</v>
          </cell>
          <cell r="E90">
            <v>0</v>
          </cell>
        </row>
        <row r="91">
          <cell r="B91">
            <v>124</v>
          </cell>
          <cell r="C91" t="str">
            <v xml:space="preserve">Stop – změna za psovodem – stop  </v>
          </cell>
          <cell r="D91">
            <v>0</v>
          </cell>
          <cell r="E91">
            <v>0</v>
          </cell>
        </row>
        <row r="92">
          <cell r="B92">
            <v>125</v>
          </cell>
          <cell r="C92" t="str">
            <v xml:space="preserve">Stop - změna před psovodem - stop </v>
          </cell>
          <cell r="D92">
            <v>0</v>
          </cell>
          <cell r="E92">
            <v>0</v>
          </cell>
        </row>
        <row r="93">
          <cell r="B93">
            <v>0</v>
          </cell>
          <cell r="D93">
            <v>0</v>
          </cell>
          <cell r="E93">
            <v>0</v>
          </cell>
        </row>
        <row r="94">
          <cell r="B94">
            <v>0</v>
          </cell>
          <cell r="D94">
            <v>0</v>
          </cell>
          <cell r="E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</row>
        <row r="96">
          <cell r="B96">
            <v>201</v>
          </cell>
          <cell r="C96" t="str">
            <v>Stop - 90° obrat vpravo - krok vpřed - stop</v>
          </cell>
          <cell r="D96">
            <v>0</v>
          </cell>
          <cell r="E96">
            <v>0</v>
          </cell>
        </row>
        <row r="97">
          <cell r="B97">
            <v>202</v>
          </cell>
          <cell r="C97" t="str">
            <v>Stop - 90° obrat vlevo - krok vpřed - stop</v>
          </cell>
          <cell r="D97">
            <v>0</v>
          </cell>
          <cell r="E97">
            <v>0</v>
          </cell>
        </row>
        <row r="98">
          <cell r="B98">
            <v>203</v>
          </cell>
          <cell r="C98" t="str">
            <v>Stop - 180° obrat zpět vpravo - stop</v>
          </cell>
          <cell r="D98">
            <v>0</v>
          </cell>
          <cell r="E98">
            <v>0</v>
          </cell>
        </row>
        <row r="99">
          <cell r="B99">
            <v>204</v>
          </cell>
          <cell r="C99" t="str">
            <v>Stop - 180° obrat zpět vlevo - stop</v>
          </cell>
          <cell r="D99">
            <v>0</v>
          </cell>
          <cell r="E99">
            <v>0</v>
          </cell>
        </row>
        <row r="100">
          <cell r="B100">
            <v>205</v>
          </cell>
          <cell r="C100" t="str">
            <v>Stop - 180° obrat zpět vpravo - s pohybem</v>
          </cell>
          <cell r="D100">
            <v>0</v>
          </cell>
          <cell r="E100">
            <v>0</v>
          </cell>
        </row>
        <row r="101">
          <cell r="B101">
            <v>206</v>
          </cell>
          <cell r="C101" t="str">
            <v>Stop - 180° obrat zpět vlevo - s pohybem</v>
          </cell>
          <cell r="D101">
            <v>0</v>
          </cell>
          <cell r="E101">
            <v>0</v>
          </cell>
        </row>
        <row r="102">
          <cell r="B102">
            <v>207</v>
          </cell>
          <cell r="C102" t="str">
            <v>Stop - úkrok vpravo - stop</v>
          </cell>
          <cell r="D102">
            <v>0</v>
          </cell>
          <cell r="E102">
            <v>0</v>
          </cell>
        </row>
        <row r="103">
          <cell r="B103">
            <v>208</v>
          </cell>
          <cell r="C103" t="str">
            <v xml:space="preserve">Pes okolo psovoda v pohybu  </v>
          </cell>
          <cell r="D103">
            <v>0</v>
          </cell>
          <cell r="E103">
            <v>0</v>
          </cell>
        </row>
        <row r="104">
          <cell r="B104">
            <v>209</v>
          </cell>
          <cell r="C104" t="str">
            <v>Stop - vstaň</v>
          </cell>
          <cell r="D104">
            <v>0</v>
          </cell>
          <cell r="E104">
            <v>0</v>
          </cell>
        </row>
        <row r="105">
          <cell r="B105">
            <v>210</v>
          </cell>
          <cell r="C105" t="str">
            <v>Stop - vstaň - sedni</v>
          </cell>
          <cell r="D105">
            <v>0</v>
          </cell>
          <cell r="E105">
            <v>0</v>
          </cell>
        </row>
        <row r="106">
          <cell r="B106">
            <v>211</v>
          </cell>
          <cell r="C106" t="str">
            <v>Stop - odložení psa v sedě</v>
          </cell>
          <cell r="D106">
            <v>0</v>
          </cell>
          <cell r="E106">
            <v>0</v>
          </cell>
        </row>
        <row r="107">
          <cell r="B107">
            <v>212</v>
          </cell>
          <cell r="C107" t="str">
            <v>Zastavit - lehni - odchod</v>
          </cell>
          <cell r="D107">
            <v>0</v>
          </cell>
          <cell r="E107">
            <v>0</v>
          </cell>
        </row>
        <row r="108">
          <cell r="B108">
            <v>213</v>
          </cell>
          <cell r="C108" t="str">
            <v>Otočení - zpět ke psu</v>
          </cell>
          <cell r="D108">
            <v>0</v>
          </cell>
          <cell r="E108">
            <v>0</v>
          </cell>
        </row>
        <row r="109">
          <cell r="B109">
            <v>214</v>
          </cell>
          <cell r="C109" t="str">
            <v>Otočení - přivolání do předsednutí + C</v>
          </cell>
          <cell r="D109">
            <v>0</v>
          </cell>
          <cell r="E109">
            <v>0</v>
          </cell>
        </row>
        <row r="110">
          <cell r="B110" t="str">
            <v>214a</v>
          </cell>
          <cell r="C110" t="str">
            <v>Otočení - přivolání do předsednutí - Pes vpravo okolo (psovoda) stop</v>
          </cell>
          <cell r="D110">
            <v>0</v>
          </cell>
          <cell r="E110">
            <v>0</v>
          </cell>
        </row>
        <row r="111">
          <cell r="B111" t="str">
            <v>214b</v>
          </cell>
          <cell r="C111" t="str">
            <v>Otočení - přivolání do předsednutí - Pes vlevo okolo (psovoda) stop</v>
          </cell>
          <cell r="D111">
            <v>0</v>
          </cell>
          <cell r="E111">
            <v>0</v>
          </cell>
        </row>
        <row r="112">
          <cell r="B112" t="str">
            <v>214c</v>
          </cell>
          <cell r="C112" t="str">
            <v>Otočení - přivolání do předsednutí - Pes vpravo okolo vpřed</v>
          </cell>
          <cell r="D112">
            <v>0</v>
          </cell>
          <cell r="E112">
            <v>0</v>
          </cell>
        </row>
        <row r="113">
          <cell r="B113" t="str">
            <v>214d</v>
          </cell>
          <cell r="C113" t="str">
            <v>Otočení - přivolání do předsednutí - Pes vlevo okolo vpřed</v>
          </cell>
          <cell r="D113">
            <v>0</v>
          </cell>
          <cell r="E113">
            <v>0</v>
          </cell>
        </row>
        <row r="114">
          <cell r="B114">
            <v>215</v>
          </cell>
          <cell r="C114" t="str">
            <v>Bez otočení - přivolání k noze</v>
          </cell>
          <cell r="D114">
            <v>0</v>
          </cell>
          <cell r="E114">
            <v>0</v>
          </cell>
        </row>
        <row r="115">
          <cell r="B115">
            <v>216</v>
          </cell>
          <cell r="C115" t="str">
            <v>Otočení - přivolání k noze</v>
          </cell>
          <cell r="D115">
            <v>0</v>
          </cell>
          <cell r="E115">
            <v>0</v>
          </cell>
        </row>
        <row r="116">
          <cell r="B116">
            <v>217</v>
          </cell>
          <cell r="C116" t="str">
            <v>Skok přes překážku - psovod těsně vedle překážky</v>
          </cell>
          <cell r="D116">
            <v>0</v>
          </cell>
          <cell r="E116">
            <v>0</v>
          </cell>
        </row>
        <row r="117">
          <cell r="B117">
            <v>218</v>
          </cell>
          <cell r="C117" t="str">
            <v>Z poslední pozice - odchod k přivolání přes překážku</v>
          </cell>
          <cell r="D117">
            <v>0</v>
          </cell>
          <cell r="E117">
            <v>0</v>
          </cell>
        </row>
        <row r="118">
          <cell r="B118">
            <v>219</v>
          </cell>
          <cell r="C118" t="str">
            <v xml:space="preserve">Pes otočka vně od psovoda – za pohybu  </v>
          </cell>
          <cell r="D118">
            <v>0</v>
          </cell>
          <cell r="E118">
            <v>0</v>
          </cell>
        </row>
        <row r="119">
          <cell r="B119">
            <v>220</v>
          </cell>
          <cell r="C119" t="str">
            <v>Slalom tam a zpět s rušivým vlivem</v>
          </cell>
          <cell r="D119">
            <v>0</v>
          </cell>
          <cell r="E119">
            <v>0</v>
          </cell>
        </row>
        <row r="120">
          <cell r="B120">
            <v>221</v>
          </cell>
          <cell r="C120" t="str">
            <v>Předsednutí - stůj - 1,2,3 kroky zpět + C</v>
          </cell>
          <cell r="D120">
            <v>0</v>
          </cell>
          <cell r="E120">
            <v>0</v>
          </cell>
        </row>
        <row r="121">
          <cell r="B121" t="str">
            <v>221a</v>
          </cell>
          <cell r="C121" t="str">
            <v>Předsednutí - stůj - 1,2,3 kroky zpět - Pes vpravo okolo (psovoda) stop</v>
          </cell>
          <cell r="D121">
            <v>0</v>
          </cell>
          <cell r="E121">
            <v>0</v>
          </cell>
        </row>
        <row r="122">
          <cell r="B122" t="str">
            <v>221b</v>
          </cell>
          <cell r="C122" t="str">
            <v>Předsednutí - stůj - 1,2,3 kroky zpět - Pes vlevo okolo (psovoda) stop</v>
          </cell>
          <cell r="D122">
            <v>0</v>
          </cell>
          <cell r="E122">
            <v>0</v>
          </cell>
        </row>
        <row r="123">
          <cell r="B123" t="str">
            <v>221c</v>
          </cell>
          <cell r="C123" t="str">
            <v>Předsednutí - stůj - 1,2,3 kroky zpět - Pes vpravo okolo vpřed</v>
          </cell>
          <cell r="D123">
            <v>0</v>
          </cell>
          <cell r="E123">
            <v>0</v>
          </cell>
        </row>
        <row r="124">
          <cell r="B124" t="str">
            <v>221d</v>
          </cell>
          <cell r="C124" t="str">
            <v>Předsednutí - stůj - 1,2,3 kroky zpět - Pes vlevo okolo vpřed</v>
          </cell>
          <cell r="D124">
            <v>0</v>
          </cell>
          <cell r="E124">
            <v>0</v>
          </cell>
        </row>
        <row r="125">
          <cell r="B125">
            <v>222</v>
          </cell>
          <cell r="C125" t="str">
            <v>Předsednutí - úkrok vlevo - úkrok vpravo - předsednutí + C</v>
          </cell>
          <cell r="D125">
            <v>0</v>
          </cell>
          <cell r="E125">
            <v>0</v>
          </cell>
        </row>
        <row r="126">
          <cell r="B126" t="str">
            <v>222a</v>
          </cell>
          <cell r="C126" t="str">
            <v>Předsednutí - úkrok vlevo - úkrok vpravo - předsednutí - Pes vpravo okolo (psovoda) stop</v>
          </cell>
          <cell r="D126">
            <v>0</v>
          </cell>
          <cell r="E126">
            <v>0</v>
          </cell>
        </row>
        <row r="127">
          <cell r="B127" t="str">
            <v>222b</v>
          </cell>
          <cell r="C127" t="str">
            <v>Předsednutí - úkrok vlevo - úkrok vpravo - předsednutí - Pes vlevo okolo (psovoda) stop</v>
          </cell>
          <cell r="D127">
            <v>0</v>
          </cell>
          <cell r="E127">
            <v>0</v>
          </cell>
        </row>
        <row r="128">
          <cell r="B128" t="str">
            <v>222c</v>
          </cell>
          <cell r="C128" t="str">
            <v>Předsednutí - úkrok vlevo - úkrok vpravo - předsednutí - Pes vpravo okolo vpřed</v>
          </cell>
          <cell r="D128">
            <v>0</v>
          </cell>
          <cell r="E128">
            <v>0</v>
          </cell>
        </row>
        <row r="129">
          <cell r="B129" t="str">
            <v>222d</v>
          </cell>
          <cell r="C129" t="str">
            <v>Předsednutí - úkrok vlevo - úkrok vpravo - předsednutí - Pes vlevo okolo vpřed</v>
          </cell>
          <cell r="D129">
            <v>0</v>
          </cell>
          <cell r="E129">
            <v>0</v>
          </cell>
        </row>
        <row r="130">
          <cell r="B130">
            <v>223</v>
          </cell>
          <cell r="C130" t="str">
            <v>Stůj - 90° obrat vpravo - stůj</v>
          </cell>
          <cell r="D130">
            <v>0</v>
          </cell>
          <cell r="E130">
            <v>0</v>
          </cell>
        </row>
        <row r="131">
          <cell r="B131">
            <v>224</v>
          </cell>
          <cell r="C131" t="str">
            <v>Stůj - 90° obrat vlevo - stůj</v>
          </cell>
          <cell r="D131">
            <v>0</v>
          </cell>
          <cell r="E131">
            <v>0</v>
          </cell>
        </row>
        <row r="132">
          <cell r="B132">
            <v>225</v>
          </cell>
          <cell r="C132" t="str">
            <v>Stůj - 180° obrat vpravo - vpřed</v>
          </cell>
          <cell r="D132">
            <v>0</v>
          </cell>
          <cell r="E132">
            <v>0</v>
          </cell>
        </row>
        <row r="133">
          <cell r="B133">
            <v>226</v>
          </cell>
          <cell r="C133" t="str">
            <v>Stůj - 180° obrat vlevo - vpřed</v>
          </cell>
          <cell r="D133">
            <v>0</v>
          </cell>
          <cell r="E133">
            <v>0</v>
          </cell>
        </row>
        <row r="134">
          <cell r="B134">
            <v>227</v>
          </cell>
          <cell r="C134" t="str">
            <v>Stůj - 1,2,3 kroky vpřed</v>
          </cell>
          <cell r="D134">
            <v>0</v>
          </cell>
          <cell r="E134">
            <v>0</v>
          </cell>
        </row>
        <row r="135">
          <cell r="B135">
            <v>228</v>
          </cell>
          <cell r="C135" t="str">
            <v xml:space="preserve">Stop - 1 krok vzad - stop  </v>
          </cell>
          <cell r="D135">
            <v>0</v>
          </cell>
          <cell r="E135">
            <v>0</v>
          </cell>
        </row>
        <row r="136">
          <cell r="B136">
            <v>229</v>
          </cell>
          <cell r="C136" t="str">
            <v xml:space="preserve">Stop - úkrok vlevo - stop </v>
          </cell>
          <cell r="D136">
            <v>0</v>
          </cell>
          <cell r="E136">
            <v>0</v>
          </cell>
        </row>
        <row r="137">
          <cell r="B137">
            <v>230</v>
          </cell>
          <cell r="C137" t="str">
            <v xml:space="preserve">Stop - obrat vpravo - 1 krok - přivolání - stop </v>
          </cell>
          <cell r="D137">
            <v>0</v>
          </cell>
          <cell r="E137">
            <v>0</v>
          </cell>
        </row>
        <row r="138">
          <cell r="B138">
            <v>231</v>
          </cell>
          <cell r="C138" t="str">
            <v xml:space="preserve">Stop - obrat vlevo - 1 krok - přivolání - stop  </v>
          </cell>
          <cell r="D138">
            <v>0</v>
          </cell>
          <cell r="E138">
            <v>0</v>
          </cell>
        </row>
        <row r="139">
          <cell r="B139">
            <v>232</v>
          </cell>
          <cell r="C139" t="str">
            <v xml:space="preserve">Obrat proti sobě  </v>
          </cell>
          <cell r="D139">
            <v>0</v>
          </cell>
          <cell r="E139">
            <v>0</v>
          </cell>
        </row>
        <row r="140">
          <cell r="B140">
            <v>0</v>
          </cell>
          <cell r="D140">
            <v>0</v>
          </cell>
          <cell r="E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301</v>
          </cell>
          <cell r="C142" t="str">
            <v>Stop - odložení v sedě - odchod šikmo</v>
          </cell>
          <cell r="D142">
            <v>0</v>
          </cell>
          <cell r="E142">
            <v>0</v>
          </cell>
        </row>
        <row r="143">
          <cell r="B143">
            <v>302</v>
          </cell>
          <cell r="C143" t="str">
            <v>Otočení - přivolání z úhlu do předsednutí + C</v>
          </cell>
          <cell r="D143">
            <v>0</v>
          </cell>
          <cell r="E143">
            <v>0</v>
          </cell>
        </row>
        <row r="144">
          <cell r="B144" t="str">
            <v>302a</v>
          </cell>
          <cell r="C144" t="str">
            <v>Otočení - přivolání z úhlu do předsednutí - Pes vpravo okolo (psovoda) stop</v>
          </cell>
          <cell r="D144">
            <v>0</v>
          </cell>
          <cell r="E144">
            <v>0</v>
          </cell>
        </row>
        <row r="145">
          <cell r="B145" t="str">
            <v>302b</v>
          </cell>
          <cell r="C145" t="str">
            <v>Otočení - přivolání z úhlu do předsednutí - Pes vlevo okolo (psovoda) stop</v>
          </cell>
          <cell r="D145">
            <v>0</v>
          </cell>
          <cell r="E145">
            <v>0</v>
          </cell>
        </row>
        <row r="146">
          <cell r="B146" t="str">
            <v>302c</v>
          </cell>
          <cell r="C146" t="str">
            <v>Otočení - přivolání z úhlu do předsednutí - Pes vpravo okolo vpřed</v>
          </cell>
          <cell r="D146">
            <v>0</v>
          </cell>
          <cell r="E146">
            <v>0</v>
          </cell>
        </row>
        <row r="147">
          <cell r="B147" t="str">
            <v>302d</v>
          </cell>
          <cell r="C147" t="str">
            <v>Otočení - přivolání z úhlu do předsednutí - Pes vlevo okolo vpřed</v>
          </cell>
          <cell r="D147">
            <v>0</v>
          </cell>
          <cell r="E147">
            <v>0</v>
          </cell>
        </row>
        <row r="148">
          <cell r="B148">
            <v>303</v>
          </cell>
          <cell r="C148" t="str">
            <v>Zastavit - stůj - okolo psa</v>
          </cell>
          <cell r="D148">
            <v>0</v>
          </cell>
          <cell r="E148">
            <v>0</v>
          </cell>
        </row>
        <row r="149">
          <cell r="B149">
            <v>304</v>
          </cell>
          <cell r="C149" t="str">
            <v>Stop - vstaň - lehni</v>
          </cell>
          <cell r="D149">
            <v>0</v>
          </cell>
          <cell r="E149">
            <v>0</v>
          </cell>
        </row>
        <row r="150">
          <cell r="B150">
            <v>305</v>
          </cell>
          <cell r="C150" t="str">
            <v>Stop - lehni - vstaň</v>
          </cell>
          <cell r="D150">
            <v>0</v>
          </cell>
          <cell r="E150">
            <v>0</v>
          </cell>
        </row>
        <row r="151">
          <cell r="B151">
            <v>306</v>
          </cell>
          <cell r="C151" t="str">
            <v>Zastavení - 3 kroky zpět - vpřed</v>
          </cell>
          <cell r="D151">
            <v>0</v>
          </cell>
          <cell r="E151">
            <v>0</v>
          </cell>
        </row>
        <row r="152">
          <cell r="B152">
            <v>307</v>
          </cell>
          <cell r="C152" t="str">
            <v>Zůstaň - stát - odchod</v>
          </cell>
          <cell r="D152">
            <v>0</v>
          </cell>
          <cell r="E152">
            <v>0</v>
          </cell>
        </row>
        <row r="153">
          <cell r="B153">
            <v>308</v>
          </cell>
          <cell r="C153" t="str">
            <v>Otočení - zastavení do lehu - přivolání do předsednutí + C</v>
          </cell>
          <cell r="D153">
            <v>0</v>
          </cell>
          <cell r="E153">
            <v>0</v>
          </cell>
        </row>
        <row r="154">
          <cell r="B154" t="str">
            <v>308a</v>
          </cell>
          <cell r="C154" t="str">
            <v>Otočení - zastavení do lehu - přivolání do předsednutí - Pes vpravo okolo (psovoda) stop</v>
          </cell>
          <cell r="D154">
            <v>0</v>
          </cell>
          <cell r="E154">
            <v>0</v>
          </cell>
        </row>
        <row r="155">
          <cell r="B155" t="str">
            <v>308b</v>
          </cell>
          <cell r="C155" t="str">
            <v>Otočení - zastavení do lehu - přivolání do předsednutí - Pes vlevo okolo (psovoda) stop</v>
          </cell>
          <cell r="D155">
            <v>0</v>
          </cell>
          <cell r="E155">
            <v>0</v>
          </cell>
        </row>
        <row r="156">
          <cell r="B156" t="str">
            <v>308c</v>
          </cell>
          <cell r="C156" t="str">
            <v>Otočení - zastavení do lehu - přivolání do předsednutí - Pes vpravo okolo vpřed</v>
          </cell>
          <cell r="D156">
            <v>0</v>
          </cell>
          <cell r="E156">
            <v>0</v>
          </cell>
        </row>
        <row r="157">
          <cell r="B157" t="str">
            <v>308d</v>
          </cell>
          <cell r="C157" t="str">
            <v>Otočení - zastavení do lehu - přivolání do předsednutí - Pes vlevo okolo vpřed</v>
          </cell>
          <cell r="D157">
            <v>0</v>
          </cell>
          <cell r="E157">
            <v>0</v>
          </cell>
        </row>
        <row r="158">
          <cell r="B158">
            <v>309</v>
          </cell>
          <cell r="C158" t="str">
            <v>Otočení - polohy na vzdálenost lehni, sedni - přivolání do předsednutí + C</v>
          </cell>
          <cell r="D158">
            <v>0</v>
          </cell>
          <cell r="E158">
            <v>0</v>
          </cell>
        </row>
        <row r="159">
          <cell r="B159" t="str">
            <v>309a</v>
          </cell>
          <cell r="C159" t="str">
            <v>Otočení - polohy na vzdálenost lehni, sedni - přivolání do předsednutí - Pes vpravo okolo (psovoda) stop</v>
          </cell>
          <cell r="D159">
            <v>0</v>
          </cell>
          <cell r="E159">
            <v>0</v>
          </cell>
        </row>
        <row r="160">
          <cell r="B160" t="str">
            <v>309b</v>
          </cell>
          <cell r="C160" t="str">
            <v>Otočení - polohy na vzdálenost lehni, sedni - přivolání do předsednutí - Pes vlevo okolo (psovoda) stop</v>
          </cell>
          <cell r="D160">
            <v>0</v>
          </cell>
          <cell r="E160">
            <v>0</v>
          </cell>
        </row>
        <row r="161">
          <cell r="B161" t="str">
            <v>309c</v>
          </cell>
          <cell r="C161" t="str">
            <v>Otočení - polohy na vzdálenost lehni, sedni - přivolání do předsednutí - Pes vpravo okolo vpřed</v>
          </cell>
          <cell r="D161">
            <v>0</v>
          </cell>
          <cell r="E161">
            <v>0</v>
          </cell>
        </row>
        <row r="162">
          <cell r="B162" t="str">
            <v>309d</v>
          </cell>
          <cell r="C162" t="str">
            <v>Otočení - polohy na vzdálenost lehni, sedni - přivolání do předsednutí - Pes vlevo okolo vpřed</v>
          </cell>
          <cell r="D162">
            <v>0</v>
          </cell>
          <cell r="E162">
            <v>0</v>
          </cell>
        </row>
        <row r="163">
          <cell r="B163">
            <v>310</v>
          </cell>
          <cell r="C163" t="str">
            <v>Za pohybu do sedu</v>
          </cell>
          <cell r="D163">
            <v>0</v>
          </cell>
          <cell r="E163">
            <v>0</v>
          </cell>
        </row>
        <row r="164">
          <cell r="B164">
            <v>311</v>
          </cell>
          <cell r="C164" t="str">
            <v>Za pohybu do lehu</v>
          </cell>
          <cell r="D164">
            <v>0</v>
          </cell>
          <cell r="E164">
            <v>0</v>
          </cell>
        </row>
        <row r="165">
          <cell r="B165">
            <v>312</v>
          </cell>
          <cell r="C165" t="str">
            <v>Za pohybu do stoje</v>
          </cell>
          <cell r="D165">
            <v>0</v>
          </cell>
          <cell r="E165">
            <v>0</v>
          </cell>
        </row>
        <row r="166">
          <cell r="B166">
            <v>313</v>
          </cell>
          <cell r="C166" t="str">
            <v>Pes překážku - psovod vedle překážky</v>
          </cell>
          <cell r="D166">
            <v>0</v>
          </cell>
          <cell r="E166">
            <v>0</v>
          </cell>
        </row>
        <row r="167">
          <cell r="B167">
            <v>314</v>
          </cell>
          <cell r="C167" t="str">
            <v>Z poslední pozice - odchod šikmo - přivolání přes překážku</v>
          </cell>
          <cell r="D167">
            <v>0</v>
          </cell>
          <cell r="E167">
            <v>0</v>
          </cell>
        </row>
        <row r="168">
          <cell r="B168">
            <v>315</v>
          </cell>
          <cell r="C168" t="str">
            <v xml:space="preserve">Pes otočka od psovoda – psovod otočka od psa </v>
          </cell>
          <cell r="D168">
            <v>0</v>
          </cell>
          <cell r="E168">
            <v>0</v>
          </cell>
        </row>
        <row r="169">
          <cell r="B169">
            <v>316</v>
          </cell>
          <cell r="C169" t="str">
            <v>Stůj - 180° vpravo - stůj</v>
          </cell>
          <cell r="D169">
            <v>0</v>
          </cell>
          <cell r="E169">
            <v>0</v>
          </cell>
        </row>
        <row r="170">
          <cell r="B170">
            <v>317</v>
          </cell>
          <cell r="C170" t="str">
            <v>Stůj - 180° vlevo - stůj</v>
          </cell>
          <cell r="D170">
            <v>0</v>
          </cell>
          <cell r="E170">
            <v>0</v>
          </cell>
        </row>
        <row r="171">
          <cell r="B171">
            <v>318</v>
          </cell>
          <cell r="C171" t="str">
            <v>Stůj - okolo psovoda - stůj</v>
          </cell>
          <cell r="D171">
            <v>0</v>
          </cell>
          <cell r="E171">
            <v>0</v>
          </cell>
        </row>
        <row r="172">
          <cell r="B172">
            <v>319</v>
          </cell>
          <cell r="C172" t="str">
            <v>Bez otočení do předsednutí + C</v>
          </cell>
          <cell r="D172">
            <v>0</v>
          </cell>
          <cell r="E172">
            <v>0</v>
          </cell>
        </row>
        <row r="173">
          <cell r="B173" t="str">
            <v>319a</v>
          </cell>
          <cell r="C173" t="str">
            <v>Bez otočení do předsednutí - Pes vpravo okolo (psovoda) stop</v>
          </cell>
          <cell r="D173">
            <v>0</v>
          </cell>
          <cell r="E173">
            <v>0</v>
          </cell>
        </row>
        <row r="174">
          <cell r="B174" t="str">
            <v>319b</v>
          </cell>
          <cell r="C174" t="str">
            <v>Bez otočení do předsednutí - Pes vlevo okolo (psovoda) stop</v>
          </cell>
          <cell r="D174">
            <v>0</v>
          </cell>
          <cell r="E174">
            <v>0</v>
          </cell>
        </row>
        <row r="175">
          <cell r="B175" t="str">
            <v>319c</v>
          </cell>
          <cell r="C175" t="str">
            <v>Bez otočení do předsednutí - Pes vpravo okolo vpřed</v>
          </cell>
          <cell r="D175">
            <v>0</v>
          </cell>
          <cell r="E175">
            <v>0</v>
          </cell>
        </row>
        <row r="176">
          <cell r="B176" t="str">
            <v>319d</v>
          </cell>
          <cell r="C176" t="str">
            <v>Bez otočení do předsednutí - Pes vlevo okolo vpřed</v>
          </cell>
          <cell r="D176">
            <v>0</v>
          </cell>
          <cell r="E176">
            <v>0</v>
          </cell>
        </row>
        <row r="177">
          <cell r="B177">
            <v>320</v>
          </cell>
          <cell r="C177" t="str">
            <v>Otočit - odložení do lehu - zpět ke psu</v>
          </cell>
          <cell r="D177">
            <v>0</v>
          </cell>
          <cell r="E177">
            <v>0</v>
          </cell>
        </row>
        <row r="178">
          <cell r="B178">
            <v>321</v>
          </cell>
          <cell r="C178" t="str">
            <v>Otočit - odložení do lehu - přivolání k noze</v>
          </cell>
          <cell r="D178">
            <v>0</v>
          </cell>
          <cell r="E178">
            <v>0</v>
          </cell>
        </row>
        <row r="179">
          <cell r="B179">
            <v>322</v>
          </cell>
          <cell r="C179" t="str">
            <v>Otočit - položení na dálku - posazení na dálku - zpět ke psu</v>
          </cell>
          <cell r="D179">
            <v>0</v>
          </cell>
          <cell r="E179">
            <v>0</v>
          </cell>
        </row>
        <row r="180">
          <cell r="B180" t="str">
            <v>323a</v>
          </cell>
          <cell r="C180" t="str">
            <v>Stop – odběhnutí – přivolání do předsednutí za klusu - Pes vpravo okolo (psovoda) stop</v>
          </cell>
          <cell r="D180">
            <v>0</v>
          </cell>
          <cell r="E180">
            <v>0</v>
          </cell>
        </row>
        <row r="181">
          <cell r="B181" t="str">
            <v>323b</v>
          </cell>
          <cell r="C181" t="str">
            <v>Stop – odběhnutí – přivolání do předsednutí za klusu - Pes vlevo okolo (psovoda) stop</v>
          </cell>
          <cell r="D181">
            <v>0</v>
          </cell>
          <cell r="E181">
            <v>0</v>
          </cell>
        </row>
        <row r="182">
          <cell r="B182" t="str">
            <v>323c</v>
          </cell>
          <cell r="C182" t="str">
            <v>Stop – odběhnutí – přivolání do předsednutí za klusu  - Pes vpravo okolo vpřed</v>
          </cell>
          <cell r="D182">
            <v>0</v>
          </cell>
          <cell r="E182">
            <v>0</v>
          </cell>
        </row>
        <row r="183">
          <cell r="B183" t="str">
            <v>323d</v>
          </cell>
          <cell r="C183" t="str">
            <v>Stop – odběhnutí – přivolání do předsednutí za klusu  - Pes vlevo okolo vpřed</v>
          </cell>
          <cell r="D183">
            <v>0</v>
          </cell>
          <cell r="E183">
            <v>0</v>
          </cell>
        </row>
        <row r="184">
          <cell r="B184">
            <v>324</v>
          </cell>
          <cell r="C184" t="str">
            <v xml:space="preserve">Vyslání ke kuželu - stůj </v>
          </cell>
          <cell r="D184">
            <v>0</v>
          </cell>
          <cell r="E184">
            <v>0</v>
          </cell>
        </row>
        <row r="185">
          <cell r="B185">
            <v>325</v>
          </cell>
          <cell r="C185" t="str">
            <v xml:space="preserve">Výměna 180° vpravo </v>
          </cell>
          <cell r="D185">
            <v>0</v>
          </cell>
          <cell r="E185">
            <v>0</v>
          </cell>
        </row>
        <row r="186">
          <cell r="B186">
            <v>326</v>
          </cell>
          <cell r="C186" t="str">
            <v xml:space="preserve">Výměna 180° vlevo </v>
          </cell>
          <cell r="D186">
            <v>0</v>
          </cell>
          <cell r="E186">
            <v>0</v>
          </cell>
        </row>
        <row r="187">
          <cell r="B187">
            <v>327</v>
          </cell>
          <cell r="C187" t="str">
            <v xml:space="preserve">Výměna strany před psovodem - za pohybu </v>
          </cell>
          <cell r="D187">
            <v>0</v>
          </cell>
          <cell r="E187">
            <v>0</v>
          </cell>
        </row>
        <row r="188">
          <cell r="B188" t="str">
            <v>x</v>
          </cell>
          <cell r="C188" t="str">
            <v>neobsazeno</v>
          </cell>
          <cell r="D188">
            <v>0</v>
          </cell>
          <cell r="E188">
            <v>0</v>
          </cell>
        </row>
      </sheetData>
      <sheetData sheetId="3">
        <row r="3">
          <cell r="A3">
            <v>1</v>
          </cell>
          <cell r="B3">
            <v>217</v>
          </cell>
        </row>
        <row r="4">
          <cell r="B4">
            <v>26</v>
          </cell>
        </row>
        <row r="5">
          <cell r="B5">
            <v>301</v>
          </cell>
        </row>
        <row r="6">
          <cell r="B6" t="str">
            <v>302c</v>
          </cell>
        </row>
        <row r="7">
          <cell r="B7">
            <v>113</v>
          </cell>
        </row>
        <row r="8">
          <cell r="B8">
            <v>118</v>
          </cell>
        </row>
        <row r="9">
          <cell r="B9">
            <v>223</v>
          </cell>
        </row>
        <row r="10">
          <cell r="B10">
            <v>202</v>
          </cell>
        </row>
        <row r="11">
          <cell r="B11">
            <v>311</v>
          </cell>
        </row>
        <row r="12">
          <cell r="B12">
            <v>216</v>
          </cell>
        </row>
        <row r="13">
          <cell r="B13">
            <v>11</v>
          </cell>
        </row>
        <row r="14">
          <cell r="B14">
            <v>306</v>
          </cell>
        </row>
        <row r="15">
          <cell r="B15">
            <v>318</v>
          </cell>
        </row>
        <row r="16">
          <cell r="B16">
            <v>120</v>
          </cell>
        </row>
        <row r="17">
          <cell r="B17">
            <v>224</v>
          </cell>
        </row>
        <row r="18">
          <cell r="B18">
            <v>207</v>
          </cell>
        </row>
        <row r="19">
          <cell r="B19">
            <v>314</v>
          </cell>
        </row>
        <row r="20">
          <cell r="B20" t="str">
            <v>319d</v>
          </cell>
        </row>
        <row r="21">
          <cell r="B21">
            <v>201</v>
          </cell>
        </row>
        <row r="22">
          <cell r="B22">
            <v>226</v>
          </cell>
        </row>
        <row r="23">
          <cell r="B23">
            <v>315</v>
          </cell>
        </row>
        <row r="24">
          <cell r="B24">
            <v>317</v>
          </cell>
        </row>
        <row r="25">
          <cell r="B25" t="str">
            <v>x</v>
          </cell>
        </row>
        <row r="26">
          <cell r="B26" t="str">
            <v>x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FF00"/>
  </sheetPr>
  <dimension ref="A1:Z63"/>
  <sheetViews>
    <sheetView zoomScaleNormal="100" workbookViewId="0">
      <pane ySplit="12" topLeftCell="A13" activePane="bottomLeft" state="frozen"/>
      <selection pane="bottomLeft" activeCell="C11" sqref="C11"/>
    </sheetView>
  </sheetViews>
  <sheetFormatPr defaultColWidth="9.109375" defaultRowHeight="14.4" x14ac:dyDescent="0.3"/>
  <cols>
    <col min="1" max="1" width="7.109375" style="3" customWidth="1"/>
    <col min="2" max="2" width="12" style="2" customWidth="1"/>
    <col min="3" max="3" width="24" style="2" customWidth="1"/>
    <col min="4" max="4" width="26.6640625" style="2" customWidth="1"/>
    <col min="5" max="5" width="13.88671875" style="2" customWidth="1"/>
    <col min="6" max="6" width="7.33203125" style="2" customWidth="1"/>
    <col min="7" max="7" width="6.109375" style="2" customWidth="1"/>
    <col min="8" max="8" width="6.44140625" style="15" customWidth="1"/>
    <col min="9" max="9" width="12.88671875" style="2" customWidth="1"/>
    <col min="10" max="10" width="1.6640625" style="2" customWidth="1"/>
    <col min="11" max="16384" width="9.109375" style="2"/>
  </cols>
  <sheetData>
    <row r="1" spans="1:26" ht="23.4" x14ac:dyDescent="0.45">
      <c r="A1" s="81" t="s">
        <v>0</v>
      </c>
      <c r="B1" s="81"/>
      <c r="C1" s="81"/>
      <c r="D1" s="81"/>
      <c r="E1" s="81"/>
      <c r="F1" s="81"/>
      <c r="G1" s="1"/>
      <c r="H1" s="10"/>
      <c r="I1" s="1"/>
      <c r="J1" s="1"/>
      <c r="K1" s="79" t="s">
        <v>71</v>
      </c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26" ht="15.6" x14ac:dyDescent="0.3">
      <c r="B2" s="4" t="s">
        <v>1</v>
      </c>
      <c r="C2" s="82" t="s">
        <v>78</v>
      </c>
      <c r="D2" s="83"/>
      <c r="E2" s="5"/>
      <c r="F2" s="5"/>
      <c r="G2" s="5"/>
      <c r="H2" s="11"/>
      <c r="I2" s="73" t="s">
        <v>76</v>
      </c>
      <c r="K2" s="78" t="s">
        <v>72</v>
      </c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26" ht="3" customHeight="1" x14ac:dyDescent="0.3">
      <c r="B3" s="6"/>
      <c r="C3" s="35"/>
      <c r="D3" s="35"/>
      <c r="E3" s="6"/>
      <c r="F3" s="6"/>
      <c r="G3" s="6"/>
      <c r="H3" s="12"/>
      <c r="K3" s="23"/>
    </row>
    <row r="4" spans="1:26" ht="15.6" x14ac:dyDescent="0.3">
      <c r="B4" s="4" t="s">
        <v>2</v>
      </c>
      <c r="C4" s="82" t="s">
        <v>79</v>
      </c>
      <c r="D4" s="83"/>
      <c r="E4" s="7"/>
      <c r="F4" s="7"/>
      <c r="G4" s="7"/>
      <c r="H4" s="13"/>
      <c r="I4" s="73" t="s">
        <v>77</v>
      </c>
      <c r="K4" s="78" t="s">
        <v>73</v>
      </c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2.25" customHeight="1" x14ac:dyDescent="0.3">
      <c r="B5" s="8"/>
      <c r="C5" s="36"/>
      <c r="D5" s="35"/>
      <c r="E5" s="6"/>
      <c r="F5" s="6"/>
      <c r="G5" s="6"/>
      <c r="H5" s="12"/>
      <c r="I5" s="6"/>
    </row>
    <row r="6" spans="1:26" x14ac:dyDescent="0.3">
      <c r="B6" s="4" t="s">
        <v>3</v>
      </c>
      <c r="C6" s="82" t="s">
        <v>80</v>
      </c>
      <c r="D6" s="83"/>
      <c r="E6" s="5"/>
      <c r="F6" s="5"/>
      <c r="G6" s="5"/>
      <c r="H6" s="11"/>
      <c r="I6" s="5"/>
    </row>
    <row r="7" spans="1:26" ht="3" customHeight="1" x14ac:dyDescent="0.3">
      <c r="B7" s="8"/>
      <c r="C7" s="36"/>
      <c r="D7" s="35"/>
      <c r="E7" s="6"/>
      <c r="F7" s="6"/>
      <c r="G7" s="6"/>
      <c r="H7" s="12"/>
      <c r="I7" s="6"/>
    </row>
    <row r="8" spans="1:26" x14ac:dyDescent="0.3">
      <c r="B8" s="4" t="s">
        <v>4</v>
      </c>
      <c r="C8" s="84">
        <v>45140</v>
      </c>
      <c r="D8" s="85"/>
      <c r="E8" s="5"/>
      <c r="F8" s="5"/>
      <c r="G8" s="5"/>
      <c r="H8" s="11"/>
      <c r="I8" s="5"/>
    </row>
    <row r="9" spans="1:26" ht="2.25" customHeight="1" x14ac:dyDescent="0.3">
      <c r="B9" s="8"/>
      <c r="C9" s="36"/>
      <c r="D9" s="35"/>
      <c r="E9" s="6"/>
      <c r="F9" s="6"/>
      <c r="G9" s="6"/>
      <c r="H9" s="12"/>
      <c r="I9" s="6"/>
    </row>
    <row r="10" spans="1:26" x14ac:dyDescent="0.3">
      <c r="B10" s="4" t="s">
        <v>5</v>
      </c>
      <c r="C10" s="82" t="s">
        <v>107</v>
      </c>
      <c r="D10" s="83"/>
      <c r="E10" s="5"/>
      <c r="F10" s="5"/>
      <c r="G10" s="5"/>
      <c r="H10" s="11"/>
      <c r="I10" s="5"/>
    </row>
    <row r="11" spans="1:26" ht="18.600000000000001" thickBot="1" x14ac:dyDescent="0.4">
      <c r="B11" s="9"/>
      <c r="C11" s="9"/>
      <c r="D11" s="9"/>
      <c r="E11" s="9"/>
      <c r="F11" s="9"/>
      <c r="G11" s="9"/>
      <c r="H11" s="14"/>
    </row>
    <row r="12" spans="1:26" ht="28.2" customHeight="1" thickBot="1" x14ac:dyDescent="0.35">
      <c r="A12" s="60" t="s">
        <v>6</v>
      </c>
      <c r="B12" s="80" t="s">
        <v>7</v>
      </c>
      <c r="C12" s="80"/>
      <c r="D12" s="61" t="s">
        <v>8</v>
      </c>
      <c r="E12" s="61" t="s">
        <v>9</v>
      </c>
      <c r="F12" s="61" t="s">
        <v>66</v>
      </c>
      <c r="G12" s="62" t="s">
        <v>65</v>
      </c>
      <c r="H12" s="34"/>
    </row>
    <row r="13" spans="1:26" ht="15" thickBot="1" x14ac:dyDescent="0.35">
      <c r="A13" s="31" t="s">
        <v>15</v>
      </c>
      <c r="B13" s="77" t="s">
        <v>84</v>
      </c>
      <c r="C13" s="77"/>
      <c r="D13" s="72" t="s">
        <v>85</v>
      </c>
      <c r="E13" s="25" t="s">
        <v>86</v>
      </c>
      <c r="F13" s="26" t="s">
        <v>82</v>
      </c>
      <c r="G13" s="30">
        <f>H12</f>
        <v>0</v>
      </c>
      <c r="H13" s="33">
        <v>0</v>
      </c>
    </row>
    <row r="14" spans="1:26" x14ac:dyDescent="0.3">
      <c r="A14" s="32" t="s">
        <v>16</v>
      </c>
      <c r="B14" s="75" t="s">
        <v>81</v>
      </c>
      <c r="C14" s="75"/>
      <c r="D14" s="27" t="s">
        <v>87</v>
      </c>
      <c r="E14" s="28" t="s">
        <v>83</v>
      </c>
      <c r="F14" s="29" t="s">
        <v>82</v>
      </c>
      <c r="G14" s="24">
        <f>G13+H13</f>
        <v>0</v>
      </c>
      <c r="H14" s="33">
        <v>0</v>
      </c>
    </row>
    <row r="15" spans="1:26" x14ac:dyDescent="0.3">
      <c r="A15" s="32" t="s">
        <v>17</v>
      </c>
      <c r="B15" s="75" t="s">
        <v>88</v>
      </c>
      <c r="C15" s="75"/>
      <c r="D15" s="27" t="s">
        <v>89</v>
      </c>
      <c r="E15" s="28" t="s">
        <v>90</v>
      </c>
      <c r="F15" s="29" t="s">
        <v>82</v>
      </c>
      <c r="G15" s="16">
        <f t="shared" ref="G15:G62" si="0">G14+H14</f>
        <v>0</v>
      </c>
      <c r="H15" s="33">
        <v>0</v>
      </c>
    </row>
    <row r="16" spans="1:26" x14ac:dyDescent="0.3">
      <c r="A16" s="32" t="s">
        <v>18</v>
      </c>
      <c r="B16" s="75" t="s">
        <v>91</v>
      </c>
      <c r="C16" s="75"/>
      <c r="D16" s="27" t="s">
        <v>92</v>
      </c>
      <c r="E16" s="28" t="s">
        <v>93</v>
      </c>
      <c r="F16" s="29" t="s">
        <v>94</v>
      </c>
      <c r="G16" s="16">
        <f t="shared" si="0"/>
        <v>0</v>
      </c>
      <c r="H16" s="33">
        <v>0</v>
      </c>
    </row>
    <row r="17" spans="1:11" x14ac:dyDescent="0.3">
      <c r="A17" s="32" t="s">
        <v>19</v>
      </c>
      <c r="B17" s="75" t="s">
        <v>95</v>
      </c>
      <c r="C17" s="75"/>
      <c r="D17" s="27" t="s">
        <v>96</v>
      </c>
      <c r="E17" s="28" t="s">
        <v>93</v>
      </c>
      <c r="F17" s="29" t="s">
        <v>94</v>
      </c>
      <c r="G17" s="16">
        <f t="shared" si="0"/>
        <v>0</v>
      </c>
      <c r="H17" s="33">
        <v>0</v>
      </c>
    </row>
    <row r="18" spans="1:11" x14ac:dyDescent="0.3">
      <c r="A18" s="32" t="s">
        <v>20</v>
      </c>
      <c r="B18" s="75" t="s">
        <v>97</v>
      </c>
      <c r="C18" s="75"/>
      <c r="D18" s="27" t="s">
        <v>98</v>
      </c>
      <c r="E18" s="28" t="s">
        <v>90</v>
      </c>
      <c r="F18" s="29" t="s">
        <v>94</v>
      </c>
      <c r="G18" s="16">
        <f t="shared" si="0"/>
        <v>0</v>
      </c>
      <c r="H18" s="33">
        <v>0</v>
      </c>
    </row>
    <row r="19" spans="1:11" x14ac:dyDescent="0.3">
      <c r="A19" s="32" t="s">
        <v>21</v>
      </c>
      <c r="B19" s="75" t="s">
        <v>91</v>
      </c>
      <c r="C19" s="75"/>
      <c r="D19" s="27" t="s">
        <v>99</v>
      </c>
      <c r="E19" s="28" t="s">
        <v>93</v>
      </c>
      <c r="F19" s="29" t="s">
        <v>94</v>
      </c>
      <c r="G19" s="16">
        <f t="shared" si="0"/>
        <v>0</v>
      </c>
      <c r="H19" s="33">
        <v>0</v>
      </c>
      <c r="K19" s="17"/>
    </row>
    <row r="20" spans="1:11" x14ac:dyDescent="0.3">
      <c r="A20" s="32" t="s">
        <v>22</v>
      </c>
      <c r="B20" s="75" t="s">
        <v>100</v>
      </c>
      <c r="C20" s="75"/>
      <c r="D20" s="27" t="s">
        <v>101</v>
      </c>
      <c r="E20" s="28" t="s">
        <v>90</v>
      </c>
      <c r="F20" s="29" t="s">
        <v>102</v>
      </c>
      <c r="G20" s="16">
        <f t="shared" si="0"/>
        <v>0</v>
      </c>
      <c r="H20" s="33">
        <v>0</v>
      </c>
    </row>
    <row r="21" spans="1:11" x14ac:dyDescent="0.3">
      <c r="A21" s="32" t="s">
        <v>23</v>
      </c>
      <c r="B21" s="75" t="s">
        <v>104</v>
      </c>
      <c r="C21" s="75"/>
      <c r="D21" s="27" t="s">
        <v>105</v>
      </c>
      <c r="E21" s="28" t="s">
        <v>90</v>
      </c>
      <c r="F21" s="29" t="s">
        <v>102</v>
      </c>
      <c r="G21" s="16">
        <f t="shared" si="0"/>
        <v>0</v>
      </c>
      <c r="H21" s="33">
        <v>0</v>
      </c>
    </row>
    <row r="22" spans="1:11" x14ac:dyDescent="0.3">
      <c r="A22" s="32" t="s">
        <v>24</v>
      </c>
      <c r="B22" s="75" t="s">
        <v>100</v>
      </c>
      <c r="C22" s="75"/>
      <c r="D22" s="27" t="s">
        <v>106</v>
      </c>
      <c r="E22" s="28" t="s">
        <v>90</v>
      </c>
      <c r="F22" s="29" t="s">
        <v>102</v>
      </c>
      <c r="G22" s="16">
        <f t="shared" si="0"/>
        <v>0</v>
      </c>
      <c r="H22" s="33">
        <v>0</v>
      </c>
    </row>
    <row r="23" spans="1:11" x14ac:dyDescent="0.3">
      <c r="A23" s="32" t="s">
        <v>25</v>
      </c>
      <c r="B23" s="75"/>
      <c r="C23" s="75"/>
      <c r="D23" s="27"/>
      <c r="E23" s="28"/>
      <c r="F23" s="29"/>
      <c r="G23" s="16">
        <f t="shared" si="0"/>
        <v>0</v>
      </c>
      <c r="H23" s="33">
        <v>0</v>
      </c>
    </row>
    <row r="24" spans="1:11" x14ac:dyDescent="0.3">
      <c r="A24" s="32" t="s">
        <v>26</v>
      </c>
      <c r="B24" s="75"/>
      <c r="C24" s="75"/>
      <c r="D24" s="27"/>
      <c r="E24" s="28"/>
      <c r="F24" s="29"/>
      <c r="G24" s="16">
        <f t="shared" si="0"/>
        <v>0</v>
      </c>
      <c r="H24" s="33">
        <v>0</v>
      </c>
    </row>
    <row r="25" spans="1:11" x14ac:dyDescent="0.3">
      <c r="A25" s="32">
        <v>13</v>
      </c>
      <c r="B25" s="75"/>
      <c r="C25" s="75"/>
      <c r="D25" s="27"/>
      <c r="E25" s="28"/>
      <c r="F25" s="29"/>
      <c r="G25" s="16">
        <f t="shared" si="0"/>
        <v>0</v>
      </c>
      <c r="H25" s="33">
        <v>0</v>
      </c>
    </row>
    <row r="26" spans="1:11" x14ac:dyDescent="0.3">
      <c r="A26" s="32">
        <v>14</v>
      </c>
      <c r="B26" s="75"/>
      <c r="C26" s="75"/>
      <c r="D26" s="27"/>
      <c r="E26" s="28"/>
      <c r="F26" s="29"/>
      <c r="G26" s="16">
        <f t="shared" si="0"/>
        <v>0</v>
      </c>
      <c r="H26" s="33">
        <v>0</v>
      </c>
    </row>
    <row r="27" spans="1:11" x14ac:dyDescent="0.3">
      <c r="A27" s="32">
        <v>15</v>
      </c>
      <c r="B27" s="75"/>
      <c r="C27" s="75"/>
      <c r="D27" s="27"/>
      <c r="E27" s="28"/>
      <c r="F27" s="29"/>
      <c r="G27" s="16">
        <f t="shared" si="0"/>
        <v>0</v>
      </c>
      <c r="H27" s="33">
        <v>0</v>
      </c>
    </row>
    <row r="28" spans="1:11" x14ac:dyDescent="0.3">
      <c r="A28" s="32" t="s">
        <v>30</v>
      </c>
      <c r="B28" s="75"/>
      <c r="C28" s="76"/>
      <c r="D28" s="27"/>
      <c r="E28" s="28"/>
      <c r="F28" s="29"/>
      <c r="G28" s="16">
        <f t="shared" si="0"/>
        <v>0</v>
      </c>
      <c r="H28" s="33">
        <v>0</v>
      </c>
    </row>
    <row r="29" spans="1:11" x14ac:dyDescent="0.3">
      <c r="A29" s="32" t="s">
        <v>31</v>
      </c>
      <c r="B29" s="75"/>
      <c r="C29" s="76"/>
      <c r="D29" s="27"/>
      <c r="E29" s="28"/>
      <c r="F29" s="29"/>
      <c r="G29" s="16">
        <f t="shared" si="0"/>
        <v>0</v>
      </c>
      <c r="H29" s="33">
        <v>0</v>
      </c>
    </row>
    <row r="30" spans="1:11" x14ac:dyDescent="0.3">
      <c r="A30" s="32" t="s">
        <v>32</v>
      </c>
      <c r="B30" s="75"/>
      <c r="C30" s="76"/>
      <c r="D30" s="27"/>
      <c r="E30" s="28"/>
      <c r="F30" s="29"/>
      <c r="G30" s="16">
        <f t="shared" si="0"/>
        <v>0</v>
      </c>
      <c r="H30" s="33">
        <v>0</v>
      </c>
    </row>
    <row r="31" spans="1:11" x14ac:dyDescent="0.3">
      <c r="A31" s="32" t="s">
        <v>33</v>
      </c>
      <c r="B31" s="75"/>
      <c r="C31" s="76"/>
      <c r="D31" s="27"/>
      <c r="E31" s="28"/>
      <c r="F31" s="29"/>
      <c r="G31" s="16">
        <f t="shared" si="0"/>
        <v>0</v>
      </c>
      <c r="H31" s="33">
        <v>0</v>
      </c>
    </row>
    <row r="32" spans="1:11" x14ac:dyDescent="0.3">
      <c r="A32" s="32" t="s">
        <v>34</v>
      </c>
      <c r="B32" s="75"/>
      <c r="C32" s="76"/>
      <c r="D32" s="27"/>
      <c r="E32" s="28"/>
      <c r="F32" s="29"/>
      <c r="G32" s="16">
        <f t="shared" si="0"/>
        <v>0</v>
      </c>
      <c r="H32" s="33">
        <v>0</v>
      </c>
    </row>
    <row r="33" spans="1:8" x14ac:dyDescent="0.3">
      <c r="A33" s="32" t="s">
        <v>35</v>
      </c>
      <c r="B33" s="75"/>
      <c r="C33" s="76"/>
      <c r="D33" s="27"/>
      <c r="E33" s="28"/>
      <c r="F33" s="29"/>
      <c r="G33" s="16">
        <f t="shared" si="0"/>
        <v>0</v>
      </c>
      <c r="H33" s="33">
        <v>0</v>
      </c>
    </row>
    <row r="34" spans="1:8" x14ac:dyDescent="0.3">
      <c r="A34" s="32" t="s">
        <v>36</v>
      </c>
      <c r="B34" s="75"/>
      <c r="C34" s="76"/>
      <c r="D34" s="27"/>
      <c r="E34" s="28"/>
      <c r="F34" s="29"/>
      <c r="G34" s="16">
        <f t="shared" si="0"/>
        <v>0</v>
      </c>
      <c r="H34" s="33">
        <v>0</v>
      </c>
    </row>
    <row r="35" spans="1:8" x14ac:dyDescent="0.3">
      <c r="A35" s="32" t="s">
        <v>37</v>
      </c>
      <c r="B35" s="75"/>
      <c r="C35" s="76"/>
      <c r="D35" s="27"/>
      <c r="E35" s="28"/>
      <c r="F35" s="29"/>
      <c r="G35" s="16">
        <f t="shared" si="0"/>
        <v>0</v>
      </c>
      <c r="H35" s="33">
        <v>0</v>
      </c>
    </row>
    <row r="36" spans="1:8" x14ac:dyDescent="0.3">
      <c r="A36" s="32" t="s">
        <v>38</v>
      </c>
      <c r="B36" s="75"/>
      <c r="C36" s="76"/>
      <c r="D36" s="27"/>
      <c r="E36" s="28"/>
      <c r="F36" s="29"/>
      <c r="G36" s="16">
        <f t="shared" si="0"/>
        <v>0</v>
      </c>
      <c r="H36" s="33">
        <v>0</v>
      </c>
    </row>
    <row r="37" spans="1:8" x14ac:dyDescent="0.3">
      <c r="A37" s="32" t="s">
        <v>39</v>
      </c>
      <c r="B37" s="75"/>
      <c r="C37" s="76"/>
      <c r="D37" s="27"/>
      <c r="E37" s="28"/>
      <c r="F37" s="29"/>
      <c r="G37" s="16">
        <f t="shared" si="0"/>
        <v>0</v>
      </c>
      <c r="H37" s="33">
        <v>0</v>
      </c>
    </row>
    <row r="38" spans="1:8" x14ac:dyDescent="0.3">
      <c r="A38" s="32" t="s">
        <v>40</v>
      </c>
      <c r="B38" s="75"/>
      <c r="C38" s="76"/>
      <c r="D38" s="27"/>
      <c r="E38" s="28"/>
      <c r="F38" s="29"/>
      <c r="G38" s="16">
        <f t="shared" si="0"/>
        <v>0</v>
      </c>
      <c r="H38" s="33">
        <v>0</v>
      </c>
    </row>
    <row r="39" spans="1:8" x14ac:dyDescent="0.3">
      <c r="A39" s="32" t="s">
        <v>41</v>
      </c>
      <c r="B39" s="75"/>
      <c r="C39" s="76"/>
      <c r="D39" s="27"/>
      <c r="E39" s="28"/>
      <c r="F39" s="29"/>
      <c r="G39" s="16">
        <f t="shared" si="0"/>
        <v>0</v>
      </c>
      <c r="H39" s="33">
        <v>0</v>
      </c>
    </row>
    <row r="40" spans="1:8" x14ac:dyDescent="0.3">
      <c r="A40" s="32" t="s">
        <v>42</v>
      </c>
      <c r="B40" s="75"/>
      <c r="C40" s="76"/>
      <c r="D40" s="27"/>
      <c r="E40" s="28"/>
      <c r="F40" s="29"/>
      <c r="G40" s="16">
        <f t="shared" si="0"/>
        <v>0</v>
      </c>
      <c r="H40" s="33">
        <v>0</v>
      </c>
    </row>
    <row r="41" spans="1:8" x14ac:dyDescent="0.3">
      <c r="A41" s="32" t="s">
        <v>43</v>
      </c>
      <c r="B41" s="75"/>
      <c r="C41" s="76"/>
      <c r="D41" s="27"/>
      <c r="E41" s="28"/>
      <c r="F41" s="29"/>
      <c r="G41" s="16">
        <f t="shared" si="0"/>
        <v>0</v>
      </c>
      <c r="H41" s="33">
        <v>0</v>
      </c>
    </row>
    <row r="42" spans="1:8" x14ac:dyDescent="0.3">
      <c r="A42" s="32" t="s">
        <v>44</v>
      </c>
      <c r="B42" s="75"/>
      <c r="C42" s="76"/>
      <c r="D42" s="27"/>
      <c r="E42" s="28"/>
      <c r="F42" s="29"/>
      <c r="G42" s="16">
        <f t="shared" si="0"/>
        <v>0</v>
      </c>
      <c r="H42" s="33">
        <v>0</v>
      </c>
    </row>
    <row r="43" spans="1:8" x14ac:dyDescent="0.3">
      <c r="A43" s="32" t="s">
        <v>45</v>
      </c>
      <c r="B43" s="75"/>
      <c r="C43" s="76"/>
      <c r="D43" s="27"/>
      <c r="E43" s="28"/>
      <c r="F43" s="29"/>
      <c r="G43" s="16">
        <f t="shared" si="0"/>
        <v>0</v>
      </c>
      <c r="H43" s="33">
        <v>0</v>
      </c>
    </row>
    <row r="44" spans="1:8" x14ac:dyDescent="0.3">
      <c r="A44" s="32" t="s">
        <v>46</v>
      </c>
      <c r="B44" s="75"/>
      <c r="C44" s="76"/>
      <c r="D44" s="27"/>
      <c r="E44" s="28"/>
      <c r="F44" s="29"/>
      <c r="G44" s="16">
        <f t="shared" si="0"/>
        <v>0</v>
      </c>
      <c r="H44" s="33">
        <v>0</v>
      </c>
    </row>
    <row r="45" spans="1:8" x14ac:dyDescent="0.3">
      <c r="A45" s="32" t="s">
        <v>47</v>
      </c>
      <c r="B45" s="75"/>
      <c r="C45" s="76"/>
      <c r="D45" s="27"/>
      <c r="E45" s="28"/>
      <c r="F45" s="29"/>
      <c r="G45" s="16">
        <f t="shared" si="0"/>
        <v>0</v>
      </c>
      <c r="H45" s="33">
        <v>0</v>
      </c>
    </row>
    <row r="46" spans="1:8" x14ac:dyDescent="0.3">
      <c r="A46" s="32" t="s">
        <v>48</v>
      </c>
      <c r="B46" s="75"/>
      <c r="C46" s="76"/>
      <c r="D46" s="27"/>
      <c r="E46" s="28"/>
      <c r="F46" s="29"/>
      <c r="G46" s="16">
        <f t="shared" si="0"/>
        <v>0</v>
      </c>
      <c r="H46" s="33">
        <v>0</v>
      </c>
    </row>
    <row r="47" spans="1:8" x14ac:dyDescent="0.3">
      <c r="A47" s="32" t="s">
        <v>49</v>
      </c>
      <c r="B47" s="75"/>
      <c r="C47" s="76"/>
      <c r="D47" s="27"/>
      <c r="E47" s="28"/>
      <c r="F47" s="29"/>
      <c r="G47" s="16">
        <f t="shared" si="0"/>
        <v>0</v>
      </c>
      <c r="H47" s="33">
        <v>0</v>
      </c>
    </row>
    <row r="48" spans="1:8" x14ac:dyDescent="0.3">
      <c r="A48" s="32" t="s">
        <v>50</v>
      </c>
      <c r="B48" s="75"/>
      <c r="C48" s="76"/>
      <c r="D48" s="27"/>
      <c r="E48" s="28"/>
      <c r="F48" s="29"/>
      <c r="G48" s="16">
        <f t="shared" si="0"/>
        <v>0</v>
      </c>
      <c r="H48" s="33">
        <v>0</v>
      </c>
    </row>
    <row r="49" spans="1:8" x14ac:dyDescent="0.3">
      <c r="A49" s="32" t="s">
        <v>51</v>
      </c>
      <c r="B49" s="75"/>
      <c r="C49" s="76"/>
      <c r="D49" s="27"/>
      <c r="E49" s="28"/>
      <c r="F49" s="29"/>
      <c r="G49" s="16">
        <f t="shared" si="0"/>
        <v>0</v>
      </c>
      <c r="H49" s="33">
        <v>0</v>
      </c>
    </row>
    <row r="50" spans="1:8" x14ac:dyDescent="0.3">
      <c r="A50" s="32" t="s">
        <v>52</v>
      </c>
      <c r="B50" s="75"/>
      <c r="C50" s="76"/>
      <c r="D50" s="27"/>
      <c r="E50" s="28"/>
      <c r="F50" s="29"/>
      <c r="G50" s="16">
        <f t="shared" si="0"/>
        <v>0</v>
      </c>
      <c r="H50" s="33">
        <v>0</v>
      </c>
    </row>
    <row r="51" spans="1:8" x14ac:dyDescent="0.3">
      <c r="A51" s="32" t="s">
        <v>53</v>
      </c>
      <c r="B51" s="75"/>
      <c r="C51" s="76"/>
      <c r="D51" s="27"/>
      <c r="E51" s="28"/>
      <c r="F51" s="29"/>
      <c r="G51" s="16">
        <f t="shared" si="0"/>
        <v>0</v>
      </c>
      <c r="H51" s="33">
        <v>0</v>
      </c>
    </row>
    <row r="52" spans="1:8" x14ac:dyDescent="0.3">
      <c r="A52" s="32" t="s">
        <v>54</v>
      </c>
      <c r="B52" s="75"/>
      <c r="C52" s="76"/>
      <c r="D52" s="27"/>
      <c r="E52" s="28"/>
      <c r="F52" s="29"/>
      <c r="G52" s="16">
        <f t="shared" si="0"/>
        <v>0</v>
      </c>
      <c r="H52" s="33">
        <v>0</v>
      </c>
    </row>
    <row r="53" spans="1:8" x14ac:dyDescent="0.3">
      <c r="A53" s="32" t="s">
        <v>55</v>
      </c>
      <c r="B53" s="75"/>
      <c r="C53" s="76"/>
      <c r="D53" s="27"/>
      <c r="E53" s="28"/>
      <c r="F53" s="29"/>
      <c r="G53" s="16">
        <f t="shared" si="0"/>
        <v>0</v>
      </c>
      <c r="H53" s="33">
        <v>0</v>
      </c>
    </row>
    <row r="54" spans="1:8" x14ac:dyDescent="0.3">
      <c r="A54" s="32" t="s">
        <v>56</v>
      </c>
      <c r="B54" s="75"/>
      <c r="C54" s="76"/>
      <c r="D54" s="27"/>
      <c r="E54" s="28"/>
      <c r="F54" s="29"/>
      <c r="G54" s="16">
        <f t="shared" si="0"/>
        <v>0</v>
      </c>
      <c r="H54" s="33">
        <v>0</v>
      </c>
    </row>
    <row r="55" spans="1:8" x14ac:dyDescent="0.3">
      <c r="A55" s="32" t="s">
        <v>57</v>
      </c>
      <c r="B55" s="75"/>
      <c r="C55" s="76"/>
      <c r="D55" s="27"/>
      <c r="E55" s="28"/>
      <c r="F55" s="29"/>
      <c r="G55" s="16">
        <f t="shared" si="0"/>
        <v>0</v>
      </c>
      <c r="H55" s="33">
        <v>0</v>
      </c>
    </row>
    <row r="56" spans="1:8" x14ac:dyDescent="0.3">
      <c r="A56" s="32" t="s">
        <v>58</v>
      </c>
      <c r="B56" s="75"/>
      <c r="C56" s="76"/>
      <c r="D56" s="27"/>
      <c r="E56" s="28"/>
      <c r="F56" s="29"/>
      <c r="G56" s="16">
        <f t="shared" si="0"/>
        <v>0</v>
      </c>
      <c r="H56" s="33">
        <v>0</v>
      </c>
    </row>
    <row r="57" spans="1:8" x14ac:dyDescent="0.3">
      <c r="A57" s="32" t="s">
        <v>59</v>
      </c>
      <c r="B57" s="75"/>
      <c r="C57" s="76"/>
      <c r="D57" s="27"/>
      <c r="E57" s="28"/>
      <c r="F57" s="29"/>
      <c r="G57" s="16">
        <f t="shared" si="0"/>
        <v>0</v>
      </c>
      <c r="H57" s="33">
        <v>0</v>
      </c>
    </row>
    <row r="58" spans="1:8" x14ac:dyDescent="0.3">
      <c r="A58" s="32" t="s">
        <v>60</v>
      </c>
      <c r="B58" s="75"/>
      <c r="C58" s="76"/>
      <c r="D58" s="27"/>
      <c r="E58" s="28"/>
      <c r="F58" s="29"/>
      <c r="G58" s="16">
        <f t="shared" si="0"/>
        <v>0</v>
      </c>
      <c r="H58" s="33">
        <v>0</v>
      </c>
    </row>
    <row r="59" spans="1:8" x14ac:dyDescent="0.3">
      <c r="A59" s="32" t="s">
        <v>61</v>
      </c>
      <c r="B59" s="75"/>
      <c r="C59" s="76"/>
      <c r="D59" s="27"/>
      <c r="E59" s="28"/>
      <c r="F59" s="29"/>
      <c r="G59" s="16">
        <f t="shared" si="0"/>
        <v>0</v>
      </c>
      <c r="H59" s="33">
        <v>0</v>
      </c>
    </row>
    <row r="60" spans="1:8" x14ac:dyDescent="0.3">
      <c r="A60" s="32" t="s">
        <v>62</v>
      </c>
      <c r="B60" s="75"/>
      <c r="C60" s="76"/>
      <c r="D60" s="27"/>
      <c r="E60" s="28"/>
      <c r="F60" s="29"/>
      <c r="G60" s="16">
        <f t="shared" si="0"/>
        <v>0</v>
      </c>
      <c r="H60" s="33">
        <v>0</v>
      </c>
    </row>
    <row r="61" spans="1:8" x14ac:dyDescent="0.3">
      <c r="A61" s="32" t="s">
        <v>63</v>
      </c>
      <c r="B61" s="75"/>
      <c r="C61" s="76"/>
      <c r="D61" s="27"/>
      <c r="E61" s="28"/>
      <c r="F61" s="29"/>
      <c r="G61" s="16">
        <f t="shared" si="0"/>
        <v>0</v>
      </c>
      <c r="H61" s="33">
        <v>0</v>
      </c>
    </row>
    <row r="62" spans="1:8" x14ac:dyDescent="0.3">
      <c r="A62" s="32" t="s">
        <v>64</v>
      </c>
      <c r="B62" s="75"/>
      <c r="C62" s="76"/>
      <c r="D62" s="27"/>
      <c r="E62" s="28"/>
      <c r="F62" s="29"/>
      <c r="G62" s="16">
        <f t="shared" si="0"/>
        <v>0</v>
      </c>
      <c r="H62" s="33">
        <v>0</v>
      </c>
    </row>
    <row r="63" spans="1:8" ht="12.75" customHeight="1" x14ac:dyDescent="0.3">
      <c r="A63" s="74" t="s">
        <v>69</v>
      </c>
      <c r="B63" s="74"/>
      <c r="C63" s="74"/>
      <c r="D63" s="74"/>
      <c r="E63" s="74"/>
      <c r="F63" s="74"/>
      <c r="G63" s="74"/>
    </row>
  </sheetData>
  <mergeCells count="61">
    <mergeCell ref="K4:Z4"/>
    <mergeCell ref="K2:X2"/>
    <mergeCell ref="K1:X1"/>
    <mergeCell ref="B12:C12"/>
    <mergeCell ref="A1:F1"/>
    <mergeCell ref="C2:D2"/>
    <mergeCell ref="C4:D4"/>
    <mergeCell ref="C6:D6"/>
    <mergeCell ref="C8:D8"/>
    <mergeCell ref="C10:D10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A63:G63"/>
    <mergeCell ref="B58:C58"/>
    <mergeCell ref="B59:C59"/>
    <mergeCell ref="B60:C60"/>
    <mergeCell ref="B61:C61"/>
    <mergeCell ref="B62:C62"/>
  </mergeCells>
  <conditionalFormatting sqref="A13:G62">
    <cfRule type="expression" dxfId="101" priority="115">
      <formula>$F13="RO-Z"</formula>
    </cfRule>
    <cfRule type="expression" dxfId="100" priority="101">
      <formula>$F13="Nic"</formula>
    </cfRule>
    <cfRule type="expression" dxfId="99" priority="116">
      <formula>$F13="RO-1"</formula>
    </cfRule>
    <cfRule type="expression" dxfId="98" priority="117">
      <formula>$F13="RO-2"</formula>
    </cfRule>
    <cfRule type="expression" dxfId="97" priority="118">
      <formula>$F13="RO-3"</formula>
    </cfRule>
    <cfRule type="expression" dxfId="96" priority="106">
      <formula>$F13="RO-V"</formula>
    </cfRule>
  </conditionalFormatting>
  <conditionalFormatting sqref="A14:G62">
    <cfRule type="expression" dxfId="95" priority="107">
      <formula>$F14="RO-Z"</formula>
    </cfRule>
    <cfRule type="expression" dxfId="94" priority="108">
      <formula>$F14="RO-1"</formula>
    </cfRule>
    <cfRule type="expression" dxfId="93" priority="109">
      <formula>$F14="RO-2"</formula>
    </cfRule>
    <cfRule type="expression" dxfId="92" priority="110">
      <formula>$F14="RO-3"</formula>
    </cfRule>
  </conditionalFormatting>
  <conditionalFormatting sqref="B13:E20">
    <cfRule type="expression" dxfId="91" priority="39">
      <formula>$F13="RO-Z"</formula>
    </cfRule>
    <cfRule type="expression" dxfId="90" priority="40">
      <formula>$F13="RO-1"</formula>
    </cfRule>
    <cfRule type="expression" dxfId="89" priority="41">
      <formula>$F13="RO-2"</formula>
    </cfRule>
    <cfRule type="expression" dxfId="88" priority="42">
      <formula>$F13="RO-3"</formula>
    </cfRule>
    <cfRule type="expression" dxfId="87" priority="37">
      <formula>$F13="Nic"</formula>
    </cfRule>
    <cfRule type="expression" dxfId="86" priority="38">
      <formula>$F13="RO-V"</formula>
    </cfRule>
  </conditionalFormatting>
  <conditionalFormatting sqref="B13:E27">
    <cfRule type="expression" dxfId="85" priority="53">
      <formula>$F13="RO-Z"</formula>
    </cfRule>
    <cfRule type="expression" dxfId="84" priority="54">
      <formula>$F13="RO-1"</formula>
    </cfRule>
    <cfRule type="expression" dxfId="83" priority="55">
      <formula>$F13="RO-2"</formula>
    </cfRule>
    <cfRule type="expression" dxfId="82" priority="56">
      <formula>$F13="RO-3"</formula>
    </cfRule>
    <cfRule type="expression" dxfId="81" priority="52">
      <formula>$F13="RO-V"</formula>
    </cfRule>
    <cfRule type="expression" dxfId="80" priority="51">
      <formula>$F13="Nic"</formula>
    </cfRule>
  </conditionalFormatting>
  <conditionalFormatting sqref="B14:E20">
    <cfRule type="expression" dxfId="79" priority="46">
      <formula>$F14="RO-3"</formula>
    </cfRule>
    <cfRule type="expression" dxfId="78" priority="45">
      <formula>$F14="RO-2"</formula>
    </cfRule>
    <cfRule type="expression" dxfId="77" priority="44">
      <formula>$F14="RO-1"</formula>
    </cfRule>
    <cfRule type="expression" dxfId="76" priority="43">
      <formula>$F14="RO-Z"</formula>
    </cfRule>
  </conditionalFormatting>
  <conditionalFormatting sqref="B13:F20">
    <cfRule type="expression" dxfId="75" priority="5">
      <formula>$F13="Nic"</formula>
    </cfRule>
    <cfRule type="expression" dxfId="74" priority="6">
      <formula>$F13="RO-V"</formula>
    </cfRule>
    <cfRule type="expression" dxfId="73" priority="7">
      <formula>$F13="RO-Z"</formula>
    </cfRule>
    <cfRule type="expression" dxfId="72" priority="8">
      <formula>$F13="RO-1"</formula>
    </cfRule>
    <cfRule type="expression" dxfId="71" priority="9">
      <formula>$F13="RO-2"</formula>
    </cfRule>
    <cfRule type="expression" dxfId="70" priority="89">
      <formula>$F13="RO-Z"</formula>
    </cfRule>
    <cfRule type="expression" dxfId="69" priority="88">
      <formula>$F13="RO-V"</formula>
    </cfRule>
    <cfRule type="expression" dxfId="68" priority="87">
      <formula>$F13="Nic"</formula>
    </cfRule>
    <cfRule type="expression" dxfId="67" priority="91">
      <formula>$F13="RO-2"</formula>
    </cfRule>
    <cfRule type="expression" dxfId="66" priority="92">
      <formula>$F13="RO-3"</formula>
    </cfRule>
    <cfRule type="expression" dxfId="65" priority="90">
      <formula>$F13="RO-1"</formula>
    </cfRule>
    <cfRule type="expression" dxfId="64" priority="10">
      <formula>$F13="RO-3"</formula>
    </cfRule>
  </conditionalFormatting>
  <conditionalFormatting sqref="B13:F27">
    <cfRule type="expression" dxfId="63" priority="71">
      <formula>$F13="RO-Z"</formula>
    </cfRule>
    <cfRule type="expression" dxfId="62" priority="72">
      <formula>$F13="RO-1"</formula>
    </cfRule>
    <cfRule type="expression" dxfId="61" priority="73">
      <formula>$F13="RO-2"</formula>
    </cfRule>
    <cfRule type="expression" dxfId="60" priority="23">
      <formula>$F13="Nic"</formula>
    </cfRule>
    <cfRule type="expression" dxfId="59" priority="24">
      <formula>$F13="RO-V"</formula>
    </cfRule>
    <cfRule type="expression" dxfId="58" priority="25">
      <formula>$F13="RO-Z"</formula>
    </cfRule>
    <cfRule type="expression" dxfId="57" priority="26">
      <formula>$F13="RO-1"</formula>
    </cfRule>
    <cfRule type="expression" dxfId="56" priority="27">
      <formula>$F13="RO-2"</formula>
    </cfRule>
    <cfRule type="expression" dxfId="55" priority="28">
      <formula>$F13="RO-3"</formula>
    </cfRule>
    <cfRule type="expression" dxfId="54" priority="74">
      <formula>$F13="RO-3"</formula>
    </cfRule>
    <cfRule type="expression" dxfId="53" priority="69">
      <formula>$F13="Nic"</formula>
    </cfRule>
    <cfRule type="expression" dxfId="52" priority="70">
      <formula>$F13="RO-V"</formula>
    </cfRule>
  </conditionalFormatting>
  <conditionalFormatting sqref="B14:F20">
    <cfRule type="expression" dxfId="51" priority="11">
      <formula>$F14="RO-Z"</formula>
    </cfRule>
    <cfRule type="expression" dxfId="50" priority="12">
      <formula>$F14="RO-1"</formula>
    </cfRule>
    <cfRule type="expression" dxfId="49" priority="13">
      <formula>$F14="RO-2"</formula>
    </cfRule>
    <cfRule type="expression" dxfId="48" priority="14">
      <formula>$F14="RO-3"</formula>
    </cfRule>
    <cfRule type="expression" dxfId="47" priority="96">
      <formula>$F14="RO-3"</formula>
    </cfRule>
    <cfRule type="expression" dxfId="46" priority="95">
      <formula>$F14="RO-2"</formula>
    </cfRule>
    <cfRule type="expression" dxfId="45" priority="94">
      <formula>$F14="RO-1"</formula>
    </cfRule>
    <cfRule type="expression" dxfId="44" priority="93">
      <formula>$F14="RO-Z"</formula>
    </cfRule>
  </conditionalFormatting>
  <conditionalFormatting sqref="B14:F27">
    <cfRule type="expression" dxfId="43" priority="29">
      <formula>$F14="RO-Z"</formula>
    </cfRule>
    <cfRule type="expression" dxfId="42" priority="77">
      <formula>$F14="RO-2"</formula>
    </cfRule>
    <cfRule type="expression" dxfId="41" priority="30">
      <formula>$F14="RO-1"</formula>
    </cfRule>
    <cfRule type="expression" dxfId="40" priority="31">
      <formula>$F14="RO-2"</formula>
    </cfRule>
    <cfRule type="expression" dxfId="39" priority="32">
      <formula>$F14="RO-3"</formula>
    </cfRule>
    <cfRule type="expression" dxfId="38" priority="60">
      <formula>$F14="RO-3"</formula>
    </cfRule>
    <cfRule type="expression" dxfId="37" priority="75">
      <formula>$F14="RO-Z"</formula>
    </cfRule>
    <cfRule type="expression" dxfId="36" priority="76">
      <formula>$F14="RO-1"</formula>
    </cfRule>
    <cfRule type="expression" dxfId="35" priority="78">
      <formula>$F14="RO-3"</formula>
    </cfRule>
    <cfRule type="expression" dxfId="34" priority="57">
      <formula>$F14="RO-Z"</formula>
    </cfRule>
    <cfRule type="expression" dxfId="33" priority="58">
      <formula>$F14="RO-1"</formula>
    </cfRule>
    <cfRule type="expression" dxfId="32" priority="59">
      <formula>$F14="RO-2"</formula>
    </cfRule>
  </conditionalFormatting>
  <conditionalFormatting sqref="F14:F20">
    <cfRule type="expression" dxfId="31" priority="2">
      <formula>$F14="RO-1"</formula>
    </cfRule>
    <cfRule type="expression" dxfId="30" priority="3">
      <formula>$F14="RO-2"</formula>
    </cfRule>
    <cfRule type="expression" dxfId="29" priority="4">
      <formula>$F14="RO-3"</formula>
    </cfRule>
    <cfRule type="expression" dxfId="28" priority="83">
      <formula>$F14="RO-Z"</formula>
    </cfRule>
    <cfRule type="expression" dxfId="27" priority="84">
      <formula>$F14="RO-1"</formula>
    </cfRule>
    <cfRule type="expression" dxfId="26" priority="1">
      <formula>$F14="RO-Z"</formula>
    </cfRule>
    <cfRule type="expression" dxfId="25" priority="85">
      <formula>$F14="RO-2"</formula>
    </cfRule>
    <cfRule type="expression" dxfId="24" priority="86">
      <formula>$F14="RO-3"</formula>
    </cfRule>
  </conditionalFormatting>
  <conditionalFormatting sqref="F14:F27">
    <cfRule type="expression" dxfId="23" priority="19">
      <formula>$F14="RO-Z"</formula>
    </cfRule>
    <cfRule type="expression" dxfId="22" priority="20">
      <formula>$F14="RO-1"</formula>
    </cfRule>
    <cfRule type="expression" dxfId="21" priority="21">
      <formula>$F14="RO-2"</formula>
    </cfRule>
    <cfRule type="expression" dxfId="20" priority="22">
      <formula>$F14="RO-3"</formula>
    </cfRule>
  </conditionalFormatting>
  <conditionalFormatting sqref="F14:F62">
    <cfRule type="expression" dxfId="19" priority="105">
      <formula>$F14="RO-3"</formula>
    </cfRule>
    <cfRule type="expression" dxfId="18" priority="104">
      <formula>$F14="RO-2"</formula>
    </cfRule>
    <cfRule type="expression" dxfId="17" priority="102">
      <formula>$F14="RO-Z"</formula>
    </cfRule>
    <cfRule type="expression" dxfId="16" priority="103">
      <formula>$F14="RO-1"</formula>
    </cfRule>
  </conditionalFormatting>
  <dataValidations count="1">
    <dataValidation type="list" allowBlank="1" showInputMessage="1" showErrorMessage="1" sqref="F13:F62" xr:uid="{00000000-0002-0000-0000-000000000000}">
      <formula1>"RO-V,RO-Z,RO-1,RO-2,RO-3,Nic"</formula1>
    </dataValidation>
  </dataValidations>
  <pageMargins left="0.31496062992125984" right="0.19685039370078741" top="0.44" bottom="0.63" header="0.31496062992125984" footer="0.2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Z63"/>
  <sheetViews>
    <sheetView tabSelected="1" zoomScaleNormal="100" workbookViewId="0">
      <pane ySplit="12" topLeftCell="A13" activePane="bottomLeft" state="frozen"/>
      <selection pane="bottomLeft" activeCell="H23" sqref="H23"/>
    </sheetView>
  </sheetViews>
  <sheetFormatPr defaultRowHeight="14.4" x14ac:dyDescent="0.3"/>
  <cols>
    <col min="1" max="1" width="6.6640625" customWidth="1"/>
    <col min="2" max="2" width="23" customWidth="1"/>
    <col min="3" max="3" width="19.5546875" customWidth="1"/>
    <col min="4" max="4" width="10" customWidth="1"/>
    <col min="5" max="5" width="6.88671875" customWidth="1"/>
    <col min="6" max="6" width="6.5546875" customWidth="1"/>
    <col min="7" max="7" width="12.109375" customWidth="1"/>
    <col min="8" max="8" width="7.33203125" customWidth="1"/>
    <col min="9" max="9" width="9.6640625" customWidth="1"/>
    <col min="10" max="10" width="9.109375"/>
    <col min="11" max="11" width="15.5546875" customWidth="1"/>
    <col min="12" max="14" width="9.109375"/>
    <col min="15" max="15" width="8.88671875" style="47"/>
    <col min="16" max="16" width="12.88671875" style="46" bestFit="1" customWidth="1"/>
    <col min="17" max="17" width="12.6640625" style="46" bestFit="1" customWidth="1"/>
    <col min="18" max="19" width="12.109375" style="46" bestFit="1" customWidth="1"/>
    <col min="20" max="20" width="12.44140625" style="46" customWidth="1"/>
    <col min="21" max="22" width="8.88671875" style="46"/>
    <col min="23" max="26" width="8.88671875" style="47"/>
    <col min="27" max="256" width="9.109375"/>
    <col min="257" max="257" width="7.5546875" customWidth="1"/>
    <col min="258" max="258" width="17" customWidth="1"/>
    <col min="259" max="259" width="14.109375" customWidth="1"/>
    <col min="260" max="260" width="10" customWidth="1"/>
    <col min="261" max="261" width="6.33203125" customWidth="1"/>
    <col min="262" max="263" width="9.109375"/>
    <col min="264" max="264" width="6.6640625" customWidth="1"/>
    <col min="265" max="265" width="6.109375" customWidth="1"/>
    <col min="266" max="512" width="9.109375"/>
    <col min="513" max="513" width="7.5546875" customWidth="1"/>
    <col min="514" max="514" width="17" customWidth="1"/>
    <col min="515" max="515" width="14.109375" customWidth="1"/>
    <col min="516" max="516" width="10" customWidth="1"/>
    <col min="517" max="517" width="6.33203125" customWidth="1"/>
    <col min="518" max="519" width="9.109375"/>
    <col min="520" max="520" width="6.6640625" customWidth="1"/>
    <col min="521" max="521" width="6.109375" customWidth="1"/>
    <col min="522" max="768" width="9.109375"/>
    <col min="769" max="769" width="7.5546875" customWidth="1"/>
    <col min="770" max="770" width="17" customWidth="1"/>
    <col min="771" max="771" width="14.109375" customWidth="1"/>
    <col min="772" max="772" width="10" customWidth="1"/>
    <col min="773" max="773" width="6.33203125" customWidth="1"/>
    <col min="774" max="775" width="9.109375"/>
    <col min="776" max="776" width="6.6640625" customWidth="1"/>
    <col min="777" max="777" width="6.109375" customWidth="1"/>
    <col min="778" max="1024" width="9.109375"/>
    <col min="1025" max="1025" width="7.5546875" customWidth="1"/>
    <col min="1026" max="1026" width="17" customWidth="1"/>
    <col min="1027" max="1027" width="14.109375" customWidth="1"/>
    <col min="1028" max="1028" width="10" customWidth="1"/>
    <col min="1029" max="1029" width="6.33203125" customWidth="1"/>
    <col min="1030" max="1031" width="9.109375"/>
    <col min="1032" max="1032" width="6.6640625" customWidth="1"/>
    <col min="1033" max="1033" width="6.109375" customWidth="1"/>
    <col min="1034" max="1280" width="9.109375"/>
    <col min="1281" max="1281" width="7.5546875" customWidth="1"/>
    <col min="1282" max="1282" width="17" customWidth="1"/>
    <col min="1283" max="1283" width="14.109375" customWidth="1"/>
    <col min="1284" max="1284" width="10" customWidth="1"/>
    <col min="1285" max="1285" width="6.33203125" customWidth="1"/>
    <col min="1286" max="1287" width="9.109375"/>
    <col min="1288" max="1288" width="6.6640625" customWidth="1"/>
    <col min="1289" max="1289" width="6.109375" customWidth="1"/>
    <col min="1290" max="1536" width="9.109375"/>
    <col min="1537" max="1537" width="7.5546875" customWidth="1"/>
    <col min="1538" max="1538" width="17" customWidth="1"/>
    <col min="1539" max="1539" width="14.109375" customWidth="1"/>
    <col min="1540" max="1540" width="10" customWidth="1"/>
    <col min="1541" max="1541" width="6.33203125" customWidth="1"/>
    <col min="1542" max="1543" width="9.109375"/>
    <col min="1544" max="1544" width="6.6640625" customWidth="1"/>
    <col min="1545" max="1545" width="6.109375" customWidth="1"/>
    <col min="1546" max="1792" width="9.109375"/>
    <col min="1793" max="1793" width="7.5546875" customWidth="1"/>
    <col min="1794" max="1794" width="17" customWidth="1"/>
    <col min="1795" max="1795" width="14.109375" customWidth="1"/>
    <col min="1796" max="1796" width="10" customWidth="1"/>
    <col min="1797" max="1797" width="6.33203125" customWidth="1"/>
    <col min="1798" max="1799" width="9.109375"/>
    <col min="1800" max="1800" width="6.6640625" customWidth="1"/>
    <col min="1801" max="1801" width="6.109375" customWidth="1"/>
    <col min="1802" max="2048" width="9.109375"/>
    <col min="2049" max="2049" width="7.5546875" customWidth="1"/>
    <col min="2050" max="2050" width="17" customWidth="1"/>
    <col min="2051" max="2051" width="14.109375" customWidth="1"/>
    <col min="2052" max="2052" width="10" customWidth="1"/>
    <col min="2053" max="2053" width="6.33203125" customWidth="1"/>
    <col min="2054" max="2055" width="9.109375"/>
    <col min="2056" max="2056" width="6.6640625" customWidth="1"/>
    <col min="2057" max="2057" width="6.109375" customWidth="1"/>
    <col min="2058" max="2304" width="9.109375"/>
    <col min="2305" max="2305" width="7.5546875" customWidth="1"/>
    <col min="2306" max="2306" width="17" customWidth="1"/>
    <col min="2307" max="2307" width="14.109375" customWidth="1"/>
    <col min="2308" max="2308" width="10" customWidth="1"/>
    <col min="2309" max="2309" width="6.33203125" customWidth="1"/>
    <col min="2310" max="2311" width="9.109375"/>
    <col min="2312" max="2312" width="6.6640625" customWidth="1"/>
    <col min="2313" max="2313" width="6.109375" customWidth="1"/>
    <col min="2314" max="2560" width="9.109375"/>
    <col min="2561" max="2561" width="7.5546875" customWidth="1"/>
    <col min="2562" max="2562" width="17" customWidth="1"/>
    <col min="2563" max="2563" width="14.109375" customWidth="1"/>
    <col min="2564" max="2564" width="10" customWidth="1"/>
    <col min="2565" max="2565" width="6.33203125" customWidth="1"/>
    <col min="2566" max="2567" width="9.109375"/>
    <col min="2568" max="2568" width="6.6640625" customWidth="1"/>
    <col min="2569" max="2569" width="6.109375" customWidth="1"/>
    <col min="2570" max="2816" width="9.109375"/>
    <col min="2817" max="2817" width="7.5546875" customWidth="1"/>
    <col min="2818" max="2818" width="17" customWidth="1"/>
    <col min="2819" max="2819" width="14.109375" customWidth="1"/>
    <col min="2820" max="2820" width="10" customWidth="1"/>
    <col min="2821" max="2821" width="6.33203125" customWidth="1"/>
    <col min="2822" max="2823" width="9.109375"/>
    <col min="2824" max="2824" width="6.6640625" customWidth="1"/>
    <col min="2825" max="2825" width="6.109375" customWidth="1"/>
    <col min="2826" max="3072" width="9.109375"/>
    <col min="3073" max="3073" width="7.5546875" customWidth="1"/>
    <col min="3074" max="3074" width="17" customWidth="1"/>
    <col min="3075" max="3075" width="14.109375" customWidth="1"/>
    <col min="3076" max="3076" width="10" customWidth="1"/>
    <col min="3077" max="3077" width="6.33203125" customWidth="1"/>
    <col min="3078" max="3079" width="9.109375"/>
    <col min="3080" max="3080" width="6.6640625" customWidth="1"/>
    <col min="3081" max="3081" width="6.109375" customWidth="1"/>
    <col min="3082" max="3328" width="9.109375"/>
    <col min="3329" max="3329" width="7.5546875" customWidth="1"/>
    <col min="3330" max="3330" width="17" customWidth="1"/>
    <col min="3331" max="3331" width="14.109375" customWidth="1"/>
    <col min="3332" max="3332" width="10" customWidth="1"/>
    <col min="3333" max="3333" width="6.33203125" customWidth="1"/>
    <col min="3334" max="3335" width="9.109375"/>
    <col min="3336" max="3336" width="6.6640625" customWidth="1"/>
    <col min="3337" max="3337" width="6.109375" customWidth="1"/>
    <col min="3338" max="3584" width="9.109375"/>
    <col min="3585" max="3585" width="7.5546875" customWidth="1"/>
    <col min="3586" max="3586" width="17" customWidth="1"/>
    <col min="3587" max="3587" width="14.109375" customWidth="1"/>
    <col min="3588" max="3588" width="10" customWidth="1"/>
    <col min="3589" max="3589" width="6.33203125" customWidth="1"/>
    <col min="3590" max="3591" width="9.109375"/>
    <col min="3592" max="3592" width="6.6640625" customWidth="1"/>
    <col min="3593" max="3593" width="6.109375" customWidth="1"/>
    <col min="3594" max="3840" width="9.109375"/>
    <col min="3841" max="3841" width="7.5546875" customWidth="1"/>
    <col min="3842" max="3842" width="17" customWidth="1"/>
    <col min="3843" max="3843" width="14.109375" customWidth="1"/>
    <col min="3844" max="3844" width="10" customWidth="1"/>
    <col min="3845" max="3845" width="6.33203125" customWidth="1"/>
    <col min="3846" max="3847" width="9.109375"/>
    <col min="3848" max="3848" width="6.6640625" customWidth="1"/>
    <col min="3849" max="3849" width="6.109375" customWidth="1"/>
    <col min="3850" max="4096" width="9.109375"/>
    <col min="4097" max="4097" width="7.5546875" customWidth="1"/>
    <col min="4098" max="4098" width="17" customWidth="1"/>
    <col min="4099" max="4099" width="14.109375" customWidth="1"/>
    <col min="4100" max="4100" width="10" customWidth="1"/>
    <col min="4101" max="4101" width="6.33203125" customWidth="1"/>
    <col min="4102" max="4103" width="9.109375"/>
    <col min="4104" max="4104" width="6.6640625" customWidth="1"/>
    <col min="4105" max="4105" width="6.109375" customWidth="1"/>
    <col min="4106" max="4352" width="9.109375"/>
    <col min="4353" max="4353" width="7.5546875" customWidth="1"/>
    <col min="4354" max="4354" width="17" customWidth="1"/>
    <col min="4355" max="4355" width="14.109375" customWidth="1"/>
    <col min="4356" max="4356" width="10" customWidth="1"/>
    <col min="4357" max="4357" width="6.33203125" customWidth="1"/>
    <col min="4358" max="4359" width="9.109375"/>
    <col min="4360" max="4360" width="6.6640625" customWidth="1"/>
    <col min="4361" max="4361" width="6.109375" customWidth="1"/>
    <col min="4362" max="4608" width="9.109375"/>
    <col min="4609" max="4609" width="7.5546875" customWidth="1"/>
    <col min="4610" max="4610" width="17" customWidth="1"/>
    <col min="4611" max="4611" width="14.109375" customWidth="1"/>
    <col min="4612" max="4612" width="10" customWidth="1"/>
    <col min="4613" max="4613" width="6.33203125" customWidth="1"/>
    <col min="4614" max="4615" width="9.109375"/>
    <col min="4616" max="4616" width="6.6640625" customWidth="1"/>
    <col min="4617" max="4617" width="6.109375" customWidth="1"/>
    <col min="4618" max="4864" width="9.109375"/>
    <col min="4865" max="4865" width="7.5546875" customWidth="1"/>
    <col min="4866" max="4866" width="17" customWidth="1"/>
    <col min="4867" max="4867" width="14.109375" customWidth="1"/>
    <col min="4868" max="4868" width="10" customWidth="1"/>
    <col min="4869" max="4869" width="6.33203125" customWidth="1"/>
    <col min="4870" max="4871" width="9.109375"/>
    <col min="4872" max="4872" width="6.6640625" customWidth="1"/>
    <col min="4873" max="4873" width="6.109375" customWidth="1"/>
    <col min="4874" max="5120" width="9.109375"/>
    <col min="5121" max="5121" width="7.5546875" customWidth="1"/>
    <col min="5122" max="5122" width="17" customWidth="1"/>
    <col min="5123" max="5123" width="14.109375" customWidth="1"/>
    <col min="5124" max="5124" width="10" customWidth="1"/>
    <col min="5125" max="5125" width="6.33203125" customWidth="1"/>
    <col min="5126" max="5127" width="9.109375"/>
    <col min="5128" max="5128" width="6.6640625" customWidth="1"/>
    <col min="5129" max="5129" width="6.109375" customWidth="1"/>
    <col min="5130" max="5376" width="9.109375"/>
    <col min="5377" max="5377" width="7.5546875" customWidth="1"/>
    <col min="5378" max="5378" width="17" customWidth="1"/>
    <col min="5379" max="5379" width="14.109375" customWidth="1"/>
    <col min="5380" max="5380" width="10" customWidth="1"/>
    <col min="5381" max="5381" width="6.33203125" customWidth="1"/>
    <col min="5382" max="5383" width="9.109375"/>
    <col min="5384" max="5384" width="6.6640625" customWidth="1"/>
    <col min="5385" max="5385" width="6.109375" customWidth="1"/>
    <col min="5386" max="5632" width="9.109375"/>
    <col min="5633" max="5633" width="7.5546875" customWidth="1"/>
    <col min="5634" max="5634" width="17" customWidth="1"/>
    <col min="5635" max="5635" width="14.109375" customWidth="1"/>
    <col min="5636" max="5636" width="10" customWidth="1"/>
    <col min="5637" max="5637" width="6.33203125" customWidth="1"/>
    <col min="5638" max="5639" width="9.109375"/>
    <col min="5640" max="5640" width="6.6640625" customWidth="1"/>
    <col min="5641" max="5641" width="6.109375" customWidth="1"/>
    <col min="5642" max="5888" width="9.109375"/>
    <col min="5889" max="5889" width="7.5546875" customWidth="1"/>
    <col min="5890" max="5890" width="17" customWidth="1"/>
    <col min="5891" max="5891" width="14.109375" customWidth="1"/>
    <col min="5892" max="5892" width="10" customWidth="1"/>
    <col min="5893" max="5893" width="6.33203125" customWidth="1"/>
    <col min="5894" max="5895" width="9.109375"/>
    <col min="5896" max="5896" width="6.6640625" customWidth="1"/>
    <col min="5897" max="5897" width="6.109375" customWidth="1"/>
    <col min="5898" max="6144" width="9.109375"/>
    <col min="6145" max="6145" width="7.5546875" customWidth="1"/>
    <col min="6146" max="6146" width="17" customWidth="1"/>
    <col min="6147" max="6147" width="14.109375" customWidth="1"/>
    <col min="6148" max="6148" width="10" customWidth="1"/>
    <col min="6149" max="6149" width="6.33203125" customWidth="1"/>
    <col min="6150" max="6151" width="9.109375"/>
    <col min="6152" max="6152" width="6.6640625" customWidth="1"/>
    <col min="6153" max="6153" width="6.109375" customWidth="1"/>
    <col min="6154" max="6400" width="9.109375"/>
    <col min="6401" max="6401" width="7.5546875" customWidth="1"/>
    <col min="6402" max="6402" width="17" customWidth="1"/>
    <col min="6403" max="6403" width="14.109375" customWidth="1"/>
    <col min="6404" max="6404" width="10" customWidth="1"/>
    <col min="6405" max="6405" width="6.33203125" customWidth="1"/>
    <col min="6406" max="6407" width="9.109375"/>
    <col min="6408" max="6408" width="6.6640625" customWidth="1"/>
    <col min="6409" max="6409" width="6.109375" customWidth="1"/>
    <col min="6410" max="6656" width="9.109375"/>
    <col min="6657" max="6657" width="7.5546875" customWidth="1"/>
    <col min="6658" max="6658" width="17" customWidth="1"/>
    <col min="6659" max="6659" width="14.109375" customWidth="1"/>
    <col min="6660" max="6660" width="10" customWidth="1"/>
    <col min="6661" max="6661" width="6.33203125" customWidth="1"/>
    <col min="6662" max="6663" width="9.109375"/>
    <col min="6664" max="6664" width="6.6640625" customWidth="1"/>
    <col min="6665" max="6665" width="6.109375" customWidth="1"/>
    <col min="6666" max="6912" width="9.109375"/>
    <col min="6913" max="6913" width="7.5546875" customWidth="1"/>
    <col min="6914" max="6914" width="17" customWidth="1"/>
    <col min="6915" max="6915" width="14.109375" customWidth="1"/>
    <col min="6916" max="6916" width="10" customWidth="1"/>
    <col min="6917" max="6917" width="6.33203125" customWidth="1"/>
    <col min="6918" max="6919" width="9.109375"/>
    <col min="6920" max="6920" width="6.6640625" customWidth="1"/>
    <col min="6921" max="6921" width="6.109375" customWidth="1"/>
    <col min="6922" max="7168" width="9.109375"/>
    <col min="7169" max="7169" width="7.5546875" customWidth="1"/>
    <col min="7170" max="7170" width="17" customWidth="1"/>
    <col min="7171" max="7171" width="14.109375" customWidth="1"/>
    <col min="7172" max="7172" width="10" customWidth="1"/>
    <col min="7173" max="7173" width="6.33203125" customWidth="1"/>
    <col min="7174" max="7175" width="9.109375"/>
    <col min="7176" max="7176" width="6.6640625" customWidth="1"/>
    <col min="7177" max="7177" width="6.109375" customWidth="1"/>
    <col min="7178" max="7424" width="9.109375"/>
    <col min="7425" max="7425" width="7.5546875" customWidth="1"/>
    <col min="7426" max="7426" width="17" customWidth="1"/>
    <col min="7427" max="7427" width="14.109375" customWidth="1"/>
    <col min="7428" max="7428" width="10" customWidth="1"/>
    <col min="7429" max="7429" width="6.33203125" customWidth="1"/>
    <col min="7430" max="7431" width="9.109375"/>
    <col min="7432" max="7432" width="6.6640625" customWidth="1"/>
    <col min="7433" max="7433" width="6.109375" customWidth="1"/>
    <col min="7434" max="7680" width="9.109375"/>
    <col min="7681" max="7681" width="7.5546875" customWidth="1"/>
    <col min="7682" max="7682" width="17" customWidth="1"/>
    <col min="7683" max="7683" width="14.109375" customWidth="1"/>
    <col min="7684" max="7684" width="10" customWidth="1"/>
    <col min="7685" max="7685" width="6.33203125" customWidth="1"/>
    <col min="7686" max="7687" width="9.109375"/>
    <col min="7688" max="7688" width="6.6640625" customWidth="1"/>
    <col min="7689" max="7689" width="6.109375" customWidth="1"/>
    <col min="7690" max="7936" width="9.109375"/>
    <col min="7937" max="7937" width="7.5546875" customWidth="1"/>
    <col min="7938" max="7938" width="17" customWidth="1"/>
    <col min="7939" max="7939" width="14.109375" customWidth="1"/>
    <col min="7940" max="7940" width="10" customWidth="1"/>
    <col min="7941" max="7941" width="6.33203125" customWidth="1"/>
    <col min="7942" max="7943" width="9.109375"/>
    <col min="7944" max="7944" width="6.6640625" customWidth="1"/>
    <col min="7945" max="7945" width="6.109375" customWidth="1"/>
    <col min="7946" max="8192" width="9.109375"/>
    <col min="8193" max="8193" width="7.5546875" customWidth="1"/>
    <col min="8194" max="8194" width="17" customWidth="1"/>
    <col min="8195" max="8195" width="14.109375" customWidth="1"/>
    <col min="8196" max="8196" width="10" customWidth="1"/>
    <col min="8197" max="8197" width="6.33203125" customWidth="1"/>
    <col min="8198" max="8199" width="9.109375"/>
    <col min="8200" max="8200" width="6.6640625" customWidth="1"/>
    <col min="8201" max="8201" width="6.109375" customWidth="1"/>
    <col min="8202" max="8448" width="9.109375"/>
    <col min="8449" max="8449" width="7.5546875" customWidth="1"/>
    <col min="8450" max="8450" width="17" customWidth="1"/>
    <col min="8451" max="8451" width="14.109375" customWidth="1"/>
    <col min="8452" max="8452" width="10" customWidth="1"/>
    <col min="8453" max="8453" width="6.33203125" customWidth="1"/>
    <col min="8454" max="8455" width="9.109375"/>
    <col min="8456" max="8456" width="6.6640625" customWidth="1"/>
    <col min="8457" max="8457" width="6.109375" customWidth="1"/>
    <col min="8458" max="8704" width="9.109375"/>
    <col min="8705" max="8705" width="7.5546875" customWidth="1"/>
    <col min="8706" max="8706" width="17" customWidth="1"/>
    <col min="8707" max="8707" width="14.109375" customWidth="1"/>
    <col min="8708" max="8708" width="10" customWidth="1"/>
    <col min="8709" max="8709" width="6.33203125" customWidth="1"/>
    <col min="8710" max="8711" width="9.109375"/>
    <col min="8712" max="8712" width="6.6640625" customWidth="1"/>
    <col min="8713" max="8713" width="6.109375" customWidth="1"/>
    <col min="8714" max="8960" width="9.109375"/>
    <col min="8961" max="8961" width="7.5546875" customWidth="1"/>
    <col min="8962" max="8962" width="17" customWidth="1"/>
    <col min="8963" max="8963" width="14.109375" customWidth="1"/>
    <col min="8964" max="8964" width="10" customWidth="1"/>
    <col min="8965" max="8965" width="6.33203125" customWidth="1"/>
    <col min="8966" max="8967" width="9.109375"/>
    <col min="8968" max="8968" width="6.6640625" customWidth="1"/>
    <col min="8969" max="8969" width="6.109375" customWidth="1"/>
    <col min="8970" max="9216" width="9.109375"/>
    <col min="9217" max="9217" width="7.5546875" customWidth="1"/>
    <col min="9218" max="9218" width="17" customWidth="1"/>
    <col min="9219" max="9219" width="14.109375" customWidth="1"/>
    <col min="9220" max="9220" width="10" customWidth="1"/>
    <col min="9221" max="9221" width="6.33203125" customWidth="1"/>
    <col min="9222" max="9223" width="9.109375"/>
    <col min="9224" max="9224" width="6.6640625" customWidth="1"/>
    <col min="9225" max="9225" width="6.109375" customWidth="1"/>
    <col min="9226" max="9472" width="9.109375"/>
    <col min="9473" max="9473" width="7.5546875" customWidth="1"/>
    <col min="9474" max="9474" width="17" customWidth="1"/>
    <col min="9475" max="9475" width="14.109375" customWidth="1"/>
    <col min="9476" max="9476" width="10" customWidth="1"/>
    <col min="9477" max="9477" width="6.33203125" customWidth="1"/>
    <col min="9478" max="9479" width="9.109375"/>
    <col min="9480" max="9480" width="6.6640625" customWidth="1"/>
    <col min="9481" max="9481" width="6.109375" customWidth="1"/>
    <col min="9482" max="9728" width="9.109375"/>
    <col min="9729" max="9729" width="7.5546875" customWidth="1"/>
    <col min="9730" max="9730" width="17" customWidth="1"/>
    <col min="9731" max="9731" width="14.109375" customWidth="1"/>
    <col min="9732" max="9732" width="10" customWidth="1"/>
    <col min="9733" max="9733" width="6.33203125" customWidth="1"/>
    <col min="9734" max="9735" width="9.109375"/>
    <col min="9736" max="9736" width="6.6640625" customWidth="1"/>
    <col min="9737" max="9737" width="6.109375" customWidth="1"/>
    <col min="9738" max="9984" width="9.109375"/>
    <col min="9985" max="9985" width="7.5546875" customWidth="1"/>
    <col min="9986" max="9986" width="17" customWidth="1"/>
    <col min="9987" max="9987" width="14.109375" customWidth="1"/>
    <col min="9988" max="9988" width="10" customWidth="1"/>
    <col min="9989" max="9989" width="6.33203125" customWidth="1"/>
    <col min="9990" max="9991" width="9.109375"/>
    <col min="9992" max="9992" width="6.6640625" customWidth="1"/>
    <col min="9993" max="9993" width="6.109375" customWidth="1"/>
    <col min="9994" max="10240" width="9.109375"/>
    <col min="10241" max="10241" width="7.5546875" customWidth="1"/>
    <col min="10242" max="10242" width="17" customWidth="1"/>
    <col min="10243" max="10243" width="14.109375" customWidth="1"/>
    <col min="10244" max="10244" width="10" customWidth="1"/>
    <col min="10245" max="10245" width="6.33203125" customWidth="1"/>
    <col min="10246" max="10247" width="9.109375"/>
    <col min="10248" max="10248" width="6.6640625" customWidth="1"/>
    <col min="10249" max="10249" width="6.109375" customWidth="1"/>
    <col min="10250" max="10496" width="9.109375"/>
    <col min="10497" max="10497" width="7.5546875" customWidth="1"/>
    <col min="10498" max="10498" width="17" customWidth="1"/>
    <col min="10499" max="10499" width="14.109375" customWidth="1"/>
    <col min="10500" max="10500" width="10" customWidth="1"/>
    <col min="10501" max="10501" width="6.33203125" customWidth="1"/>
    <col min="10502" max="10503" width="9.109375"/>
    <col min="10504" max="10504" width="6.6640625" customWidth="1"/>
    <col min="10505" max="10505" width="6.109375" customWidth="1"/>
    <col min="10506" max="10752" width="9.109375"/>
    <col min="10753" max="10753" width="7.5546875" customWidth="1"/>
    <col min="10754" max="10754" width="17" customWidth="1"/>
    <col min="10755" max="10755" width="14.109375" customWidth="1"/>
    <col min="10756" max="10756" width="10" customWidth="1"/>
    <col min="10757" max="10757" width="6.33203125" customWidth="1"/>
    <col min="10758" max="10759" width="9.109375"/>
    <col min="10760" max="10760" width="6.6640625" customWidth="1"/>
    <col min="10761" max="10761" width="6.109375" customWidth="1"/>
    <col min="10762" max="11008" width="9.109375"/>
    <col min="11009" max="11009" width="7.5546875" customWidth="1"/>
    <col min="11010" max="11010" width="17" customWidth="1"/>
    <col min="11011" max="11011" width="14.109375" customWidth="1"/>
    <col min="11012" max="11012" width="10" customWidth="1"/>
    <col min="11013" max="11013" width="6.33203125" customWidth="1"/>
    <col min="11014" max="11015" width="9.109375"/>
    <col min="11016" max="11016" width="6.6640625" customWidth="1"/>
    <col min="11017" max="11017" width="6.109375" customWidth="1"/>
    <col min="11018" max="11264" width="9.109375"/>
    <col min="11265" max="11265" width="7.5546875" customWidth="1"/>
    <col min="11266" max="11266" width="17" customWidth="1"/>
    <col min="11267" max="11267" width="14.109375" customWidth="1"/>
    <col min="11268" max="11268" width="10" customWidth="1"/>
    <col min="11269" max="11269" width="6.33203125" customWidth="1"/>
    <col min="11270" max="11271" width="9.109375"/>
    <col min="11272" max="11272" width="6.6640625" customWidth="1"/>
    <col min="11273" max="11273" width="6.109375" customWidth="1"/>
    <col min="11274" max="11520" width="9.109375"/>
    <col min="11521" max="11521" width="7.5546875" customWidth="1"/>
    <col min="11522" max="11522" width="17" customWidth="1"/>
    <col min="11523" max="11523" width="14.109375" customWidth="1"/>
    <col min="11524" max="11524" width="10" customWidth="1"/>
    <col min="11525" max="11525" width="6.33203125" customWidth="1"/>
    <col min="11526" max="11527" width="9.109375"/>
    <col min="11528" max="11528" width="6.6640625" customWidth="1"/>
    <col min="11529" max="11529" width="6.109375" customWidth="1"/>
    <col min="11530" max="11776" width="9.109375"/>
    <col min="11777" max="11777" width="7.5546875" customWidth="1"/>
    <col min="11778" max="11778" width="17" customWidth="1"/>
    <col min="11779" max="11779" width="14.109375" customWidth="1"/>
    <col min="11780" max="11780" width="10" customWidth="1"/>
    <col min="11781" max="11781" width="6.33203125" customWidth="1"/>
    <col min="11782" max="11783" width="9.109375"/>
    <col min="11784" max="11784" width="6.6640625" customWidth="1"/>
    <col min="11785" max="11785" width="6.109375" customWidth="1"/>
    <col min="11786" max="12032" width="9.109375"/>
    <col min="12033" max="12033" width="7.5546875" customWidth="1"/>
    <col min="12034" max="12034" width="17" customWidth="1"/>
    <col min="12035" max="12035" width="14.109375" customWidth="1"/>
    <col min="12036" max="12036" width="10" customWidth="1"/>
    <col min="12037" max="12037" width="6.33203125" customWidth="1"/>
    <col min="12038" max="12039" width="9.109375"/>
    <col min="12040" max="12040" width="6.6640625" customWidth="1"/>
    <col min="12041" max="12041" width="6.109375" customWidth="1"/>
    <col min="12042" max="12288" width="9.109375"/>
    <col min="12289" max="12289" width="7.5546875" customWidth="1"/>
    <col min="12290" max="12290" width="17" customWidth="1"/>
    <col min="12291" max="12291" width="14.109375" customWidth="1"/>
    <col min="12292" max="12292" width="10" customWidth="1"/>
    <col min="12293" max="12293" width="6.33203125" customWidth="1"/>
    <col min="12294" max="12295" width="9.109375"/>
    <col min="12296" max="12296" width="6.6640625" customWidth="1"/>
    <col min="12297" max="12297" width="6.109375" customWidth="1"/>
    <col min="12298" max="12544" width="9.109375"/>
    <col min="12545" max="12545" width="7.5546875" customWidth="1"/>
    <col min="12546" max="12546" width="17" customWidth="1"/>
    <col min="12547" max="12547" width="14.109375" customWidth="1"/>
    <col min="12548" max="12548" width="10" customWidth="1"/>
    <col min="12549" max="12549" width="6.33203125" customWidth="1"/>
    <col min="12550" max="12551" width="9.109375"/>
    <col min="12552" max="12552" width="6.6640625" customWidth="1"/>
    <col min="12553" max="12553" width="6.109375" customWidth="1"/>
    <col min="12554" max="12800" width="9.109375"/>
    <col min="12801" max="12801" width="7.5546875" customWidth="1"/>
    <col min="12802" max="12802" width="17" customWidth="1"/>
    <col min="12803" max="12803" width="14.109375" customWidth="1"/>
    <col min="12804" max="12804" width="10" customWidth="1"/>
    <col min="12805" max="12805" width="6.33203125" customWidth="1"/>
    <col min="12806" max="12807" width="9.109375"/>
    <col min="12808" max="12808" width="6.6640625" customWidth="1"/>
    <col min="12809" max="12809" width="6.109375" customWidth="1"/>
    <col min="12810" max="13056" width="9.109375"/>
    <col min="13057" max="13057" width="7.5546875" customWidth="1"/>
    <col min="13058" max="13058" width="17" customWidth="1"/>
    <col min="13059" max="13059" width="14.109375" customWidth="1"/>
    <col min="13060" max="13060" width="10" customWidth="1"/>
    <col min="13061" max="13061" width="6.33203125" customWidth="1"/>
    <col min="13062" max="13063" width="9.109375"/>
    <col min="13064" max="13064" width="6.6640625" customWidth="1"/>
    <col min="13065" max="13065" width="6.109375" customWidth="1"/>
    <col min="13066" max="13312" width="9.109375"/>
    <col min="13313" max="13313" width="7.5546875" customWidth="1"/>
    <col min="13314" max="13314" width="17" customWidth="1"/>
    <col min="13315" max="13315" width="14.109375" customWidth="1"/>
    <col min="13316" max="13316" width="10" customWidth="1"/>
    <col min="13317" max="13317" width="6.33203125" customWidth="1"/>
    <col min="13318" max="13319" width="9.109375"/>
    <col min="13320" max="13320" width="6.6640625" customWidth="1"/>
    <col min="13321" max="13321" width="6.109375" customWidth="1"/>
    <col min="13322" max="13568" width="9.109375"/>
    <col min="13569" max="13569" width="7.5546875" customWidth="1"/>
    <col min="13570" max="13570" width="17" customWidth="1"/>
    <col min="13571" max="13571" width="14.109375" customWidth="1"/>
    <col min="13572" max="13572" width="10" customWidth="1"/>
    <col min="13573" max="13573" width="6.33203125" customWidth="1"/>
    <col min="13574" max="13575" width="9.109375"/>
    <col min="13576" max="13576" width="6.6640625" customWidth="1"/>
    <col min="13577" max="13577" width="6.109375" customWidth="1"/>
    <col min="13578" max="13824" width="9.109375"/>
    <col min="13825" max="13825" width="7.5546875" customWidth="1"/>
    <col min="13826" max="13826" width="17" customWidth="1"/>
    <col min="13827" max="13827" width="14.109375" customWidth="1"/>
    <col min="13828" max="13828" width="10" customWidth="1"/>
    <col min="13829" max="13829" width="6.33203125" customWidth="1"/>
    <col min="13830" max="13831" width="9.109375"/>
    <col min="13832" max="13832" width="6.6640625" customWidth="1"/>
    <col min="13833" max="13833" width="6.109375" customWidth="1"/>
    <col min="13834" max="14080" width="9.109375"/>
    <col min="14081" max="14081" width="7.5546875" customWidth="1"/>
    <col min="14082" max="14082" width="17" customWidth="1"/>
    <col min="14083" max="14083" width="14.109375" customWidth="1"/>
    <col min="14084" max="14084" width="10" customWidth="1"/>
    <col min="14085" max="14085" width="6.33203125" customWidth="1"/>
    <col min="14086" max="14087" width="9.109375"/>
    <col min="14088" max="14088" width="6.6640625" customWidth="1"/>
    <col min="14089" max="14089" width="6.109375" customWidth="1"/>
    <col min="14090" max="14336" width="9.109375"/>
    <col min="14337" max="14337" width="7.5546875" customWidth="1"/>
    <col min="14338" max="14338" width="17" customWidth="1"/>
    <col min="14339" max="14339" width="14.109375" customWidth="1"/>
    <col min="14340" max="14340" width="10" customWidth="1"/>
    <col min="14341" max="14341" width="6.33203125" customWidth="1"/>
    <col min="14342" max="14343" width="9.109375"/>
    <col min="14344" max="14344" width="6.6640625" customWidth="1"/>
    <col min="14345" max="14345" width="6.109375" customWidth="1"/>
    <col min="14346" max="14592" width="9.109375"/>
    <col min="14593" max="14593" width="7.5546875" customWidth="1"/>
    <col min="14594" max="14594" width="17" customWidth="1"/>
    <col min="14595" max="14595" width="14.109375" customWidth="1"/>
    <col min="14596" max="14596" width="10" customWidth="1"/>
    <col min="14597" max="14597" width="6.33203125" customWidth="1"/>
    <col min="14598" max="14599" width="9.109375"/>
    <col min="14600" max="14600" width="6.6640625" customWidth="1"/>
    <col min="14601" max="14601" width="6.109375" customWidth="1"/>
    <col min="14602" max="14848" width="9.109375"/>
    <col min="14849" max="14849" width="7.5546875" customWidth="1"/>
    <col min="14850" max="14850" width="17" customWidth="1"/>
    <col min="14851" max="14851" width="14.109375" customWidth="1"/>
    <col min="14852" max="14852" width="10" customWidth="1"/>
    <col min="14853" max="14853" width="6.33203125" customWidth="1"/>
    <col min="14854" max="14855" width="9.109375"/>
    <col min="14856" max="14856" width="6.6640625" customWidth="1"/>
    <col min="14857" max="14857" width="6.109375" customWidth="1"/>
    <col min="14858" max="15104" width="9.109375"/>
    <col min="15105" max="15105" width="7.5546875" customWidth="1"/>
    <col min="15106" max="15106" width="17" customWidth="1"/>
    <col min="15107" max="15107" width="14.109375" customWidth="1"/>
    <col min="15108" max="15108" width="10" customWidth="1"/>
    <col min="15109" max="15109" width="6.33203125" customWidth="1"/>
    <col min="15110" max="15111" width="9.109375"/>
    <col min="15112" max="15112" width="6.6640625" customWidth="1"/>
    <col min="15113" max="15113" width="6.109375" customWidth="1"/>
    <col min="15114" max="15360" width="9.109375"/>
    <col min="15361" max="15361" width="7.5546875" customWidth="1"/>
    <col min="15362" max="15362" width="17" customWidth="1"/>
    <col min="15363" max="15363" width="14.109375" customWidth="1"/>
    <col min="15364" max="15364" width="10" customWidth="1"/>
    <col min="15365" max="15365" width="6.33203125" customWidth="1"/>
    <col min="15366" max="15367" width="9.109375"/>
    <col min="15368" max="15368" width="6.6640625" customWidth="1"/>
    <col min="15369" max="15369" width="6.109375" customWidth="1"/>
    <col min="15370" max="15616" width="9.109375"/>
    <col min="15617" max="15617" width="7.5546875" customWidth="1"/>
    <col min="15618" max="15618" width="17" customWidth="1"/>
    <col min="15619" max="15619" width="14.109375" customWidth="1"/>
    <col min="15620" max="15620" width="10" customWidth="1"/>
    <col min="15621" max="15621" width="6.33203125" customWidth="1"/>
    <col min="15622" max="15623" width="9.109375"/>
    <col min="15624" max="15624" width="6.6640625" customWidth="1"/>
    <col min="15625" max="15625" width="6.109375" customWidth="1"/>
    <col min="15626" max="15872" width="9.109375"/>
    <col min="15873" max="15873" width="7.5546875" customWidth="1"/>
    <col min="15874" max="15874" width="17" customWidth="1"/>
    <col min="15875" max="15875" width="14.109375" customWidth="1"/>
    <col min="15876" max="15876" width="10" customWidth="1"/>
    <col min="15877" max="15877" width="6.33203125" customWidth="1"/>
    <col min="15878" max="15879" width="9.109375"/>
    <col min="15880" max="15880" width="6.6640625" customWidth="1"/>
    <col min="15881" max="15881" width="6.109375" customWidth="1"/>
    <col min="15882" max="16128" width="9.109375"/>
    <col min="16129" max="16129" width="7.5546875" customWidth="1"/>
    <col min="16130" max="16130" width="17" customWidth="1"/>
    <col min="16131" max="16131" width="14.109375" customWidth="1"/>
    <col min="16132" max="16132" width="10" customWidth="1"/>
    <col min="16133" max="16133" width="6.33203125" customWidth="1"/>
    <col min="16134" max="16135" width="9.109375"/>
    <col min="16136" max="16136" width="6.6640625" customWidth="1"/>
    <col min="16137" max="16137" width="6.109375" customWidth="1"/>
    <col min="16138" max="16384" width="9.109375"/>
  </cols>
  <sheetData>
    <row r="1" spans="1:26" s="2" customFormat="1" ht="23.4" x14ac:dyDescent="0.45">
      <c r="A1" s="81" t="s">
        <v>10</v>
      </c>
      <c r="B1" s="81"/>
      <c r="C1" s="81"/>
      <c r="D1" s="81"/>
      <c r="E1" s="81"/>
      <c r="F1" s="81"/>
      <c r="G1" s="81"/>
      <c r="H1" s="81"/>
      <c r="I1" s="81"/>
      <c r="J1" s="1"/>
      <c r="K1" s="1"/>
      <c r="L1" s="64" t="s">
        <v>70</v>
      </c>
      <c r="M1" s="1"/>
      <c r="N1" s="1"/>
      <c r="O1" s="37"/>
      <c r="P1" s="38"/>
      <c r="Q1" s="39"/>
      <c r="R1" s="39"/>
      <c r="S1" s="39"/>
      <c r="T1" s="39"/>
      <c r="U1" s="39"/>
      <c r="V1" s="39"/>
      <c r="W1" s="40"/>
      <c r="X1" s="40"/>
      <c r="Y1" s="40"/>
      <c r="Z1" s="40"/>
    </row>
    <row r="2" spans="1:26" s="2" customFormat="1" ht="15.75" customHeight="1" x14ac:dyDescent="0.3">
      <c r="B2" s="4" t="s">
        <v>1</v>
      </c>
      <c r="C2" s="87" t="str">
        <f>'Startovní listina'!C2</f>
        <v>Zkoušky RO-Z, RO1, RO2 v Herolkách</v>
      </c>
      <c r="D2" s="88"/>
      <c r="E2" s="88"/>
      <c r="F2" s="88"/>
      <c r="G2" s="89"/>
      <c r="H2" s="5"/>
      <c r="I2" s="5"/>
      <c r="K2" s="73" t="s">
        <v>76</v>
      </c>
      <c r="L2" s="94" t="s">
        <v>75</v>
      </c>
      <c r="M2" s="94"/>
      <c r="N2" s="94"/>
      <c r="O2" s="94"/>
      <c r="P2" s="94"/>
      <c r="Q2" s="94"/>
      <c r="R2" s="94"/>
      <c r="S2" s="94"/>
      <c r="T2" s="94"/>
      <c r="U2" s="94"/>
      <c r="V2" s="94"/>
      <c r="W2" s="40"/>
      <c r="X2" s="40"/>
      <c r="Y2" s="40"/>
      <c r="Z2" s="40"/>
    </row>
    <row r="3" spans="1:26" s="2" customFormat="1" ht="3" customHeight="1" x14ac:dyDescent="0.3">
      <c r="B3" s="6"/>
      <c r="C3" s="6"/>
      <c r="D3" s="6"/>
      <c r="E3" s="6"/>
      <c r="F3" s="6"/>
      <c r="G3" s="6"/>
      <c r="H3" s="6"/>
      <c r="I3" s="6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40"/>
      <c r="X3" s="40"/>
      <c r="Y3" s="40"/>
      <c r="Z3" s="40"/>
    </row>
    <row r="4" spans="1:26" s="2" customFormat="1" ht="15" customHeight="1" x14ac:dyDescent="0.3">
      <c r="B4" s="4" t="s">
        <v>2</v>
      </c>
      <c r="C4" s="87" t="str">
        <f>'Startovní listina'!C4</f>
        <v>Sabina Koubková</v>
      </c>
      <c r="D4" s="88"/>
      <c r="E4" s="88"/>
      <c r="F4" s="88"/>
      <c r="G4" s="89"/>
      <c r="H4" s="7"/>
      <c r="I4" s="7"/>
      <c r="K4" s="73" t="s">
        <v>77</v>
      </c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40"/>
      <c r="X4" s="40"/>
      <c r="Y4" s="40"/>
      <c r="Z4" s="40"/>
    </row>
    <row r="5" spans="1:26" s="2" customFormat="1" ht="2.25" customHeight="1" x14ac:dyDescent="0.3">
      <c r="B5" s="8"/>
      <c r="C5" s="41"/>
      <c r="D5" s="6"/>
      <c r="E5" s="6"/>
      <c r="F5" s="6"/>
      <c r="G5" s="6"/>
      <c r="H5" s="6"/>
      <c r="I5" s="6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40"/>
      <c r="X5" s="40"/>
      <c r="Y5" s="40"/>
      <c r="Z5" s="40"/>
    </row>
    <row r="6" spans="1:26" s="2" customFormat="1" ht="15" customHeight="1" x14ac:dyDescent="0.3">
      <c r="B6" s="4" t="s">
        <v>3</v>
      </c>
      <c r="C6" s="87" t="str">
        <f>'Startovní listina'!C6</f>
        <v>Heroltice</v>
      </c>
      <c r="D6" s="88"/>
      <c r="E6" s="88"/>
      <c r="F6" s="88"/>
      <c r="G6" s="89"/>
      <c r="H6" s="5"/>
      <c r="I6" s="5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40"/>
      <c r="X6" s="40"/>
      <c r="Y6" s="40"/>
      <c r="Z6" s="40"/>
    </row>
    <row r="7" spans="1:26" s="2" customFormat="1" ht="3" customHeight="1" x14ac:dyDescent="0.3">
      <c r="B7" s="8"/>
      <c r="C7" s="41"/>
      <c r="D7" s="6"/>
      <c r="E7" s="6"/>
      <c r="F7" s="6"/>
      <c r="G7" s="6"/>
      <c r="H7" s="6"/>
      <c r="I7" s="6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40"/>
      <c r="X7" s="40"/>
      <c r="Y7" s="40"/>
      <c r="Z7" s="40"/>
    </row>
    <row r="8" spans="1:26" s="2" customFormat="1" ht="15" customHeight="1" x14ac:dyDescent="0.3">
      <c r="B8" s="4" t="s">
        <v>4</v>
      </c>
      <c r="C8" s="90">
        <f>'Startovní listina'!C8</f>
        <v>45140</v>
      </c>
      <c r="D8" s="91"/>
      <c r="E8" s="91"/>
      <c r="F8" s="91"/>
      <c r="G8" s="92"/>
      <c r="H8" s="5"/>
      <c r="I8" s="5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40"/>
      <c r="X8" s="40"/>
      <c r="Y8" s="40"/>
      <c r="Z8" s="40"/>
    </row>
    <row r="9" spans="1:26" s="2" customFormat="1" ht="2.25" customHeight="1" thickBot="1" x14ac:dyDescent="0.35">
      <c r="B9" s="8"/>
      <c r="C9" s="41"/>
      <c r="D9" s="6"/>
      <c r="E9" s="6"/>
      <c r="F9" s="6"/>
      <c r="G9" s="6"/>
      <c r="H9" s="6"/>
      <c r="I9" s="6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40"/>
      <c r="X9" s="40"/>
      <c r="Y9" s="40"/>
      <c r="Z9" s="40"/>
    </row>
    <row r="10" spans="1:26" s="2" customFormat="1" ht="15.75" customHeight="1" thickBot="1" x14ac:dyDescent="0.35">
      <c r="B10" s="4" t="s">
        <v>5</v>
      </c>
      <c r="C10" s="87" t="str">
        <f>'Startovní listina'!C10</f>
        <v>Sabina Koubková - RO-Z, RO1; Marek Remeš - RO2</v>
      </c>
      <c r="D10" s="88"/>
      <c r="E10" s="88"/>
      <c r="F10" s="88"/>
      <c r="G10" s="89"/>
      <c r="H10" s="5"/>
      <c r="I10" s="63" t="s">
        <v>74</v>
      </c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40"/>
      <c r="X10" s="40"/>
      <c r="Y10" s="40"/>
      <c r="Z10" s="40"/>
    </row>
    <row r="11" spans="1:26" ht="6" customHeight="1" thickBot="1" x14ac:dyDescent="0.35">
      <c r="A11" s="42"/>
      <c r="B11" s="42"/>
      <c r="C11" s="42"/>
      <c r="D11" s="42"/>
      <c r="E11" s="42"/>
      <c r="F11" s="43"/>
      <c r="G11" s="42"/>
      <c r="H11" s="42"/>
      <c r="I11" s="42"/>
      <c r="J11" s="44"/>
      <c r="K11" s="44"/>
      <c r="L11" s="44"/>
      <c r="M11" s="44"/>
      <c r="N11" s="44"/>
      <c r="O11" s="45"/>
    </row>
    <row r="12" spans="1:26" ht="25.2" thickTop="1" thickBot="1" x14ac:dyDescent="0.35">
      <c r="A12" s="65" t="s">
        <v>6</v>
      </c>
      <c r="B12" s="66" t="s">
        <v>11</v>
      </c>
      <c r="C12" s="66" t="s">
        <v>8</v>
      </c>
      <c r="D12" s="66" t="s">
        <v>9</v>
      </c>
      <c r="E12" s="67" t="s">
        <v>12</v>
      </c>
      <c r="F12" s="68" t="s">
        <v>67</v>
      </c>
      <c r="G12" s="69" t="s">
        <v>68</v>
      </c>
      <c r="H12" s="70" t="s">
        <v>13</v>
      </c>
      <c r="I12" s="71" t="s">
        <v>14</v>
      </c>
      <c r="J12" s="44"/>
      <c r="K12" s="44"/>
      <c r="L12" s="93"/>
      <c r="M12" s="93"/>
      <c r="N12" s="93"/>
      <c r="O12" s="45"/>
    </row>
    <row r="13" spans="1:26" x14ac:dyDescent="0.3">
      <c r="A13" s="48" t="s">
        <v>15</v>
      </c>
      <c r="B13" s="49" t="str">
        <f>IF('Startovní listina'!B13="","",'Startovní listina'!B13)</f>
        <v>Jakub Šmerda</v>
      </c>
      <c r="C13" s="50" t="str">
        <f>IF('Startovní listina'!D13="","",'Startovní listina'!D13)</f>
        <v>Arnika Strakatá packa</v>
      </c>
      <c r="D13" s="50" t="str">
        <f>IF('Startovní listina'!E13="","",'Startovní listina'!E13)</f>
        <v>ČSP</v>
      </c>
      <c r="E13" s="51" t="str">
        <f>IF('Startovní listina'!F13="","",'Startovní listina'!F13)</f>
        <v>RO-Z</v>
      </c>
      <c r="F13" s="18">
        <v>87</v>
      </c>
      <c r="G13" s="95">
        <v>0.10625</v>
      </c>
      <c r="H13" s="52" t="str">
        <f t="shared" ref="H13:H44" si="0">IF(F13="","",IF(F13&gt;=90,"V",IF(F13&gt;=80,"VD",IF(F13&gt;=70,"D",IF(F13&gt;=60,"OB","NEOB")))))</f>
        <v>VD</v>
      </c>
      <c r="I13" s="53">
        <f t="shared" ref="I13:I44" si="1">IF($I$10="Celkové",IF(F13="","",RANK(U13,$U$13:$U$62,0)),IF(E13="RO-3",RANK(P13,$P$13:$P$62,0),IF(E13="RO-2",RANK(Q13,$Q$13:$Q$62,0),IF(E13="RO-1",RANK(R13,$R$13:$R$62,0),IF(E13="RO-Z",RANK(S13,$S$13:$S$62,0),IF(E13="RO-V",RANK(T13,$T$13:$T$62,0),""))))))</f>
        <v>3</v>
      </c>
      <c r="K13" s="46"/>
      <c r="L13" s="44"/>
      <c r="M13" s="86"/>
      <c r="N13" s="86"/>
      <c r="P13" s="46" t="str">
        <f>IF(E13="RO-3",F13-G13,"")</f>
        <v/>
      </c>
      <c r="Q13" s="46" t="str">
        <f>IF(E13="RO-2",F13-G13,"")</f>
        <v/>
      </c>
      <c r="R13" s="46" t="str">
        <f>IF(E13="RO-1",F13-G13,"")</f>
        <v/>
      </c>
      <c r="S13" s="46">
        <f>IF(E13="RO-Z",F13-G13,"")</f>
        <v>86.893749999999997</v>
      </c>
      <c r="T13" s="46" t="str">
        <f>IF(E13="RO-V",F13-G13,"")</f>
        <v/>
      </c>
      <c r="U13" s="54">
        <f>IF(F13="","",F13-G13)</f>
        <v>86.893749999999997</v>
      </c>
    </row>
    <row r="14" spans="1:26" x14ac:dyDescent="0.3">
      <c r="A14" s="32" t="s">
        <v>16</v>
      </c>
      <c r="B14" s="55" t="str">
        <f>IF('Startovní listina'!B14="","",'Startovní listina'!B14)</f>
        <v>Janeta Tolgová</v>
      </c>
      <c r="C14" s="55" t="str">
        <f>IF('Startovní listina'!D14="","",'Startovní listina'!D14)</f>
        <v>Call me Warrior z Jestřebího království</v>
      </c>
      <c r="D14" s="55" t="str">
        <f>IF('Startovní listina'!E14="","",'Startovní listina'!E14)</f>
        <v>CIN</v>
      </c>
      <c r="E14" s="56" t="str">
        <f>IF('Startovní listina'!F14="","",'Startovní listina'!F14)</f>
        <v>RO-Z</v>
      </c>
      <c r="F14" s="19">
        <v>92</v>
      </c>
      <c r="G14" s="96">
        <v>0.10208333333333335</v>
      </c>
      <c r="H14" s="57" t="str">
        <f t="shared" si="0"/>
        <v>V</v>
      </c>
      <c r="I14" s="58">
        <f t="shared" si="1"/>
        <v>1</v>
      </c>
      <c r="K14" s="46"/>
      <c r="L14" s="44"/>
      <c r="M14" s="86"/>
      <c r="N14" s="86"/>
      <c r="P14" s="46" t="str">
        <f t="shared" ref="P14:P62" si="2">IF(E14="RO-3",F14-G14,"")</f>
        <v/>
      </c>
      <c r="Q14" s="46" t="str">
        <f t="shared" ref="Q14:Q62" si="3">IF(E14="RO-2",F14-G14,"")</f>
        <v/>
      </c>
      <c r="R14" s="46" t="str">
        <f t="shared" ref="R14:R62" si="4">IF(E14="RO-1",F14-G14,"")</f>
        <v/>
      </c>
      <c r="S14" s="46">
        <f t="shared" ref="S14:S62" si="5">IF(E14="RO-Z",F14-G14,"")</f>
        <v>91.89791666666666</v>
      </c>
      <c r="T14" s="46" t="str">
        <f t="shared" ref="T14:T62" si="6">IF(E14="RO-V",F14-G14,"")</f>
        <v/>
      </c>
      <c r="U14" s="54">
        <f t="shared" ref="U14:U62" si="7">IF(F14="","",F14-G14)</f>
        <v>91.89791666666666</v>
      </c>
    </row>
    <row r="15" spans="1:26" x14ac:dyDescent="0.3">
      <c r="A15" s="32" t="s">
        <v>17</v>
      </c>
      <c r="B15" s="55" t="str">
        <f>IF('Startovní listina'!B15="","",'Startovní listina'!B15)</f>
        <v>Karolína Holánková</v>
      </c>
      <c r="C15" s="55" t="str">
        <f>IF('Startovní listina'!D15="","",'Startovní listina'!D15)</f>
        <v>Angel No Stress</v>
      </c>
      <c r="D15" s="55" t="str">
        <f>IF('Startovní listina'!E15="","",'Startovní listina'!E15)</f>
        <v>BOC</v>
      </c>
      <c r="E15" s="56" t="str">
        <f>IF('Startovní listina'!F15="","",'Startovní listina'!F15)</f>
        <v>RO-Z</v>
      </c>
      <c r="F15" s="19">
        <v>88</v>
      </c>
      <c r="G15" s="96">
        <v>0.11319444444444444</v>
      </c>
      <c r="H15" s="57" t="str">
        <f t="shared" si="0"/>
        <v>VD</v>
      </c>
      <c r="I15" s="58">
        <f t="shared" si="1"/>
        <v>2</v>
      </c>
      <c r="K15" s="46"/>
      <c r="L15" s="44"/>
      <c r="M15" s="86"/>
      <c r="N15" s="86"/>
      <c r="P15" s="46" t="str">
        <f t="shared" si="2"/>
        <v/>
      </c>
      <c r="Q15" s="46" t="str">
        <f t="shared" si="3"/>
        <v/>
      </c>
      <c r="R15" s="46" t="str">
        <f t="shared" si="4"/>
        <v/>
      </c>
      <c r="S15" s="46">
        <f t="shared" si="5"/>
        <v>87.886805555555554</v>
      </c>
      <c r="T15" s="46" t="str">
        <f t="shared" si="6"/>
        <v/>
      </c>
      <c r="U15" s="54">
        <f t="shared" si="7"/>
        <v>87.886805555555554</v>
      </c>
    </row>
    <row r="16" spans="1:26" x14ac:dyDescent="0.3">
      <c r="A16" s="32" t="s">
        <v>18</v>
      </c>
      <c r="B16" s="55" t="str">
        <f>IF('Startovní listina'!B16="","",'Startovní listina'!B16)</f>
        <v>Marie Horáková</v>
      </c>
      <c r="C16" s="55" t="str">
        <f>IF('Startovní listina'!D16="","",'Startovní listina'!D16)</f>
        <v>Awesome Brandy Pasecké údolí</v>
      </c>
      <c r="D16" s="55" t="str">
        <f>IF('Startovní listina'!E16="","",'Startovní listina'!E16)</f>
        <v>AUO</v>
      </c>
      <c r="E16" s="56" t="str">
        <f>IF('Startovní listina'!F16="","",'Startovní listina'!F16)</f>
        <v>RO-1</v>
      </c>
      <c r="F16" s="19">
        <v>76</v>
      </c>
      <c r="G16" s="96">
        <v>0.1423611111111111</v>
      </c>
      <c r="H16" s="57" t="str">
        <f t="shared" si="0"/>
        <v>D</v>
      </c>
      <c r="I16" s="58">
        <f t="shared" si="1"/>
        <v>4</v>
      </c>
      <c r="K16" s="46"/>
      <c r="L16" s="44"/>
      <c r="M16" s="86"/>
      <c r="N16" s="86"/>
      <c r="P16" s="46" t="str">
        <f t="shared" si="2"/>
        <v/>
      </c>
      <c r="Q16" s="46" t="str">
        <f t="shared" si="3"/>
        <v/>
      </c>
      <c r="R16" s="46">
        <f t="shared" si="4"/>
        <v>75.857638888888886</v>
      </c>
      <c r="S16" s="46" t="str">
        <f t="shared" si="5"/>
        <v/>
      </c>
      <c r="T16" s="46" t="str">
        <f t="shared" si="6"/>
        <v/>
      </c>
      <c r="U16" s="54">
        <f t="shared" si="7"/>
        <v>75.857638888888886</v>
      </c>
    </row>
    <row r="17" spans="1:21" x14ac:dyDescent="0.3">
      <c r="A17" s="32" t="s">
        <v>19</v>
      </c>
      <c r="B17" s="55" t="str">
        <f>IF('Startovní listina'!B17="","",'Startovní listina'!B17)</f>
        <v>Anna Pouč</v>
      </c>
      <c r="C17" s="55" t="str">
        <f>IF('Startovní listina'!D17="","",'Startovní listina'!D17)</f>
        <v>Air-Tex Verline</v>
      </c>
      <c r="D17" s="55" t="str">
        <f>IF('Startovní listina'!E17="","",'Startovní listina'!E17)</f>
        <v>AUO</v>
      </c>
      <c r="E17" s="56" t="str">
        <f>IF('Startovní listina'!F17="","",'Startovní listina'!F17)</f>
        <v>RO-1</v>
      </c>
      <c r="F17" s="19">
        <v>84</v>
      </c>
      <c r="G17" s="96">
        <v>0.11666666666666665</v>
      </c>
      <c r="H17" s="57" t="str">
        <f t="shared" si="0"/>
        <v>VD</v>
      </c>
      <c r="I17" s="58">
        <f t="shared" si="1"/>
        <v>2</v>
      </c>
      <c r="K17" s="46"/>
      <c r="L17" s="44"/>
      <c r="M17" s="86"/>
      <c r="N17" s="86"/>
      <c r="P17" s="46" t="str">
        <f t="shared" si="2"/>
        <v/>
      </c>
      <c r="Q17" s="46" t="str">
        <f t="shared" si="3"/>
        <v/>
      </c>
      <c r="R17" s="46">
        <f t="shared" si="4"/>
        <v>83.88333333333334</v>
      </c>
      <c r="S17" s="46" t="str">
        <f t="shared" si="5"/>
        <v/>
      </c>
      <c r="T17" s="46" t="str">
        <f t="shared" si="6"/>
        <v/>
      </c>
      <c r="U17" s="54">
        <f t="shared" si="7"/>
        <v>83.88333333333334</v>
      </c>
    </row>
    <row r="18" spans="1:21" x14ac:dyDescent="0.3">
      <c r="A18" s="32" t="s">
        <v>20</v>
      </c>
      <c r="B18" s="55" t="str">
        <f>IF('Startovní listina'!B18="","",'Startovní listina'!B18)</f>
        <v>Kateřina Krausová</v>
      </c>
      <c r="C18" s="55" t="str">
        <f>IF('Startovní listina'!D18="","",'Startovní listina'!D18)</f>
        <v>Ebrieta Hvězda Els</v>
      </c>
      <c r="D18" s="55" t="str">
        <f>IF('Startovní listina'!E18="","",'Startovní listina'!E18)</f>
        <v>BOC</v>
      </c>
      <c r="E18" s="56" t="str">
        <f>IF('Startovní listina'!F18="","",'Startovní listina'!F18)</f>
        <v>RO-1</v>
      </c>
      <c r="F18" s="19">
        <v>98</v>
      </c>
      <c r="G18" s="96">
        <v>0.11388888888888889</v>
      </c>
      <c r="H18" s="57" t="str">
        <f t="shared" si="0"/>
        <v>V</v>
      </c>
      <c r="I18" s="58">
        <f t="shared" si="1"/>
        <v>1</v>
      </c>
      <c r="K18" s="46"/>
      <c r="P18" s="46" t="str">
        <f t="shared" si="2"/>
        <v/>
      </c>
      <c r="Q18" s="46" t="str">
        <f t="shared" si="3"/>
        <v/>
      </c>
      <c r="R18" s="46">
        <f t="shared" si="4"/>
        <v>97.886111111111106</v>
      </c>
      <c r="S18" s="46" t="str">
        <f t="shared" si="5"/>
        <v/>
      </c>
      <c r="T18" s="46" t="str">
        <f t="shared" si="6"/>
        <v/>
      </c>
      <c r="U18" s="54">
        <f t="shared" si="7"/>
        <v>97.886111111111106</v>
      </c>
    </row>
    <row r="19" spans="1:21" x14ac:dyDescent="0.3">
      <c r="A19" s="32" t="s">
        <v>21</v>
      </c>
      <c r="B19" s="55" t="str">
        <f>IF('Startovní listina'!B19="","",'Startovní listina'!B19)</f>
        <v>Marie Horáková</v>
      </c>
      <c r="C19" s="55" t="str">
        <f>IF('Startovní listina'!D19="","",'Startovní listina'!D19)</f>
        <v>A Spooky Ticket to Ride</v>
      </c>
      <c r="D19" s="55" t="str">
        <f>IF('Startovní listina'!E19="","",'Startovní listina'!E19)</f>
        <v>AUO</v>
      </c>
      <c r="E19" s="56" t="str">
        <f>IF('Startovní listina'!F19="","",'Startovní listina'!F19)</f>
        <v>RO-1</v>
      </c>
      <c r="F19" s="19">
        <v>80</v>
      </c>
      <c r="G19" s="96">
        <v>0.12083333333333333</v>
      </c>
      <c r="H19" s="57" t="str">
        <f t="shared" si="0"/>
        <v>VD</v>
      </c>
      <c r="I19" s="58">
        <f t="shared" si="1"/>
        <v>3</v>
      </c>
      <c r="K19" s="46"/>
      <c r="P19" s="46" t="str">
        <f t="shared" si="2"/>
        <v/>
      </c>
      <c r="Q19" s="46" t="str">
        <f t="shared" si="3"/>
        <v/>
      </c>
      <c r="R19" s="46">
        <f t="shared" si="4"/>
        <v>79.879166666666663</v>
      </c>
      <c r="S19" s="46" t="str">
        <f t="shared" si="5"/>
        <v/>
      </c>
      <c r="T19" s="46" t="str">
        <f t="shared" si="6"/>
        <v/>
      </c>
      <c r="U19" s="54">
        <f t="shared" si="7"/>
        <v>79.879166666666663</v>
      </c>
    </row>
    <row r="20" spans="1:21" x14ac:dyDescent="0.3">
      <c r="A20" s="32" t="s">
        <v>22</v>
      </c>
      <c r="B20" s="55" t="str">
        <f>IF('Startovní listina'!B20="","",'Startovní listina'!B20)</f>
        <v>Eva Koubková</v>
      </c>
      <c r="C20" s="55" t="str">
        <f>IF('Startovní listina'!D20="","",'Startovní listina'!D20)</f>
        <v>En Hvězda Els</v>
      </c>
      <c r="D20" s="55" t="str">
        <f>IF('Startovní listina'!E20="","",'Startovní listina'!E20)</f>
        <v>BOC</v>
      </c>
      <c r="E20" s="56" t="str">
        <f>IF('Startovní listina'!F20="","",'Startovní listina'!F20)</f>
        <v>RO-2</v>
      </c>
      <c r="F20" s="19"/>
      <c r="G20" s="96"/>
      <c r="H20" s="57" t="s">
        <v>103</v>
      </c>
      <c r="I20" s="58">
        <f t="shared" si="1"/>
        <v>2</v>
      </c>
      <c r="K20" s="46"/>
      <c r="P20" s="46" t="str">
        <f t="shared" si="2"/>
        <v/>
      </c>
      <c r="Q20" s="46">
        <f t="shared" si="3"/>
        <v>0</v>
      </c>
      <c r="R20" s="46" t="str">
        <f t="shared" si="4"/>
        <v/>
      </c>
      <c r="S20" s="46" t="str">
        <f t="shared" si="5"/>
        <v/>
      </c>
      <c r="T20" s="46" t="str">
        <f t="shared" si="6"/>
        <v/>
      </c>
      <c r="U20" s="54" t="str">
        <f t="shared" si="7"/>
        <v/>
      </c>
    </row>
    <row r="21" spans="1:21" x14ac:dyDescent="0.3">
      <c r="A21" s="32" t="s">
        <v>23</v>
      </c>
      <c r="B21" s="55" t="str">
        <f>IF('Startovní listina'!B21="","",'Startovní listina'!B21)</f>
        <v>Renata Kolomazníková</v>
      </c>
      <c r="C21" s="55" t="str">
        <f>IF('Startovní listina'!D21="","",'Startovní listina'!D21)</f>
        <v>Coudy z Čertovy kazatelny</v>
      </c>
      <c r="D21" s="55" t="str">
        <f>IF('Startovní listina'!E21="","",'Startovní listina'!E21)</f>
        <v>BOC</v>
      </c>
      <c r="E21" s="56" t="str">
        <f>IF('Startovní listina'!F21="","",'Startovní listina'!F21)</f>
        <v>RO-2</v>
      </c>
      <c r="F21" s="19">
        <v>65</v>
      </c>
      <c r="G21" s="96">
        <v>0.15</v>
      </c>
      <c r="H21" s="57" t="str">
        <f t="shared" si="0"/>
        <v>OB</v>
      </c>
      <c r="I21" s="58">
        <f t="shared" si="1"/>
        <v>1</v>
      </c>
      <c r="K21" s="46"/>
      <c r="P21" s="46" t="str">
        <f t="shared" si="2"/>
        <v/>
      </c>
      <c r="Q21" s="46">
        <f t="shared" si="3"/>
        <v>64.849999999999994</v>
      </c>
      <c r="R21" s="46" t="str">
        <f t="shared" si="4"/>
        <v/>
      </c>
      <c r="S21" s="46" t="str">
        <f t="shared" si="5"/>
        <v/>
      </c>
      <c r="T21" s="46" t="str">
        <f t="shared" si="6"/>
        <v/>
      </c>
      <c r="U21" s="54">
        <f t="shared" si="7"/>
        <v>64.849999999999994</v>
      </c>
    </row>
    <row r="22" spans="1:21" x14ac:dyDescent="0.3">
      <c r="A22" s="32" t="s">
        <v>24</v>
      </c>
      <c r="B22" s="55" t="str">
        <f>IF('Startovní listina'!B22="","",'Startovní listina'!B22)</f>
        <v>Eva Koubková</v>
      </c>
      <c r="C22" s="55" t="str">
        <f>IF('Startovní listina'!D22="","",'Startovní listina'!D22)</f>
        <v>Hottie GrAnt Bohemia Alké</v>
      </c>
      <c r="D22" s="55" t="str">
        <f>IF('Startovní listina'!E22="","",'Startovní listina'!E22)</f>
        <v>BOC</v>
      </c>
      <c r="E22" s="56" t="str">
        <f>IF('Startovní listina'!F22="","",'Startovní listina'!F22)</f>
        <v>RO-2</v>
      </c>
      <c r="F22" s="19"/>
      <c r="G22" s="96"/>
      <c r="H22" s="57" t="s">
        <v>103</v>
      </c>
      <c r="I22" s="58">
        <f t="shared" si="1"/>
        <v>2</v>
      </c>
      <c r="K22" s="46"/>
      <c r="P22" s="46" t="str">
        <f t="shared" si="2"/>
        <v/>
      </c>
      <c r="Q22" s="46">
        <f t="shared" si="3"/>
        <v>0</v>
      </c>
      <c r="R22" s="46" t="str">
        <f t="shared" si="4"/>
        <v/>
      </c>
      <c r="S22" s="46" t="str">
        <f t="shared" si="5"/>
        <v/>
      </c>
      <c r="T22" s="46" t="str">
        <f t="shared" si="6"/>
        <v/>
      </c>
      <c r="U22" s="54" t="str">
        <f t="shared" si="7"/>
        <v/>
      </c>
    </row>
    <row r="23" spans="1:21" x14ac:dyDescent="0.3">
      <c r="A23" s="32" t="s">
        <v>25</v>
      </c>
      <c r="B23" s="55" t="str">
        <f>IF('Startovní listina'!B23="","",'Startovní listina'!B23)</f>
        <v/>
      </c>
      <c r="C23" s="55" t="str">
        <f>IF('Startovní listina'!D23="","",'Startovní listina'!D23)</f>
        <v/>
      </c>
      <c r="D23" s="55" t="str">
        <f>IF('Startovní listina'!E23="","",'Startovní listina'!E23)</f>
        <v/>
      </c>
      <c r="E23" s="56" t="str">
        <f>IF('Startovní listina'!F23="","",'Startovní listina'!F23)</f>
        <v/>
      </c>
      <c r="F23" s="19"/>
      <c r="G23" s="96"/>
      <c r="H23" s="57" t="str">
        <f t="shared" si="0"/>
        <v/>
      </c>
      <c r="I23" s="58" t="str">
        <f t="shared" si="1"/>
        <v/>
      </c>
      <c r="K23" s="46"/>
      <c r="P23" s="46" t="str">
        <f t="shared" si="2"/>
        <v/>
      </c>
      <c r="Q23" s="46" t="str">
        <f t="shared" si="3"/>
        <v/>
      </c>
      <c r="R23" s="46" t="str">
        <f t="shared" si="4"/>
        <v/>
      </c>
      <c r="S23" s="46" t="str">
        <f t="shared" si="5"/>
        <v/>
      </c>
      <c r="T23" s="46" t="str">
        <f t="shared" si="6"/>
        <v/>
      </c>
      <c r="U23" s="54" t="str">
        <f t="shared" si="7"/>
        <v/>
      </c>
    </row>
    <row r="24" spans="1:21" x14ac:dyDescent="0.3">
      <c r="A24" s="32" t="s">
        <v>26</v>
      </c>
      <c r="B24" s="55" t="str">
        <f>IF('Startovní listina'!B24="","",'Startovní listina'!B24)</f>
        <v/>
      </c>
      <c r="C24" s="55" t="str">
        <f>IF('Startovní listina'!D24="","",'Startovní listina'!D24)</f>
        <v/>
      </c>
      <c r="D24" s="55" t="str">
        <f>IF('Startovní listina'!E24="","",'Startovní listina'!E24)</f>
        <v/>
      </c>
      <c r="E24" s="56" t="str">
        <f>IF('Startovní listina'!F24="","",'Startovní listina'!F24)</f>
        <v/>
      </c>
      <c r="F24" s="19"/>
      <c r="G24" s="96"/>
      <c r="H24" s="57" t="str">
        <f t="shared" si="0"/>
        <v/>
      </c>
      <c r="I24" s="58" t="str">
        <f t="shared" si="1"/>
        <v/>
      </c>
      <c r="K24" s="46"/>
      <c r="P24" s="46" t="str">
        <f t="shared" si="2"/>
        <v/>
      </c>
      <c r="Q24" s="46" t="str">
        <f t="shared" si="3"/>
        <v/>
      </c>
      <c r="R24" s="46" t="str">
        <f t="shared" si="4"/>
        <v/>
      </c>
      <c r="S24" s="46" t="str">
        <f t="shared" si="5"/>
        <v/>
      </c>
      <c r="T24" s="46" t="str">
        <f t="shared" si="6"/>
        <v/>
      </c>
      <c r="U24" s="54" t="str">
        <f t="shared" si="7"/>
        <v/>
      </c>
    </row>
    <row r="25" spans="1:21" x14ac:dyDescent="0.3">
      <c r="A25" s="32" t="s">
        <v>27</v>
      </c>
      <c r="B25" s="55" t="str">
        <f>IF('Startovní listina'!B25="","",'Startovní listina'!B25)</f>
        <v/>
      </c>
      <c r="C25" s="55" t="str">
        <f>IF('Startovní listina'!D25="","",'Startovní listina'!D25)</f>
        <v/>
      </c>
      <c r="D25" s="55" t="str">
        <f>IF('Startovní listina'!E25="","",'Startovní listina'!E25)</f>
        <v/>
      </c>
      <c r="E25" s="56" t="str">
        <f>IF('Startovní listina'!F25="","",'Startovní listina'!F25)</f>
        <v/>
      </c>
      <c r="F25" s="19"/>
      <c r="G25" s="96"/>
      <c r="H25" s="57" t="str">
        <f t="shared" si="0"/>
        <v/>
      </c>
      <c r="I25" s="58" t="str">
        <f t="shared" si="1"/>
        <v/>
      </c>
      <c r="K25" s="46"/>
      <c r="P25" s="46" t="str">
        <f t="shared" si="2"/>
        <v/>
      </c>
      <c r="Q25" s="46" t="str">
        <f t="shared" si="3"/>
        <v/>
      </c>
      <c r="R25" s="46" t="str">
        <f t="shared" si="4"/>
        <v/>
      </c>
      <c r="S25" s="46" t="str">
        <f t="shared" si="5"/>
        <v/>
      </c>
      <c r="T25" s="46" t="str">
        <f t="shared" si="6"/>
        <v/>
      </c>
      <c r="U25" s="54" t="str">
        <f t="shared" si="7"/>
        <v/>
      </c>
    </row>
    <row r="26" spans="1:21" x14ac:dyDescent="0.3">
      <c r="A26" s="32" t="s">
        <v>28</v>
      </c>
      <c r="B26" s="55" t="str">
        <f>IF('Startovní listina'!B26="","",'Startovní listina'!B26)</f>
        <v/>
      </c>
      <c r="C26" s="55" t="str">
        <f>IF('Startovní listina'!D26="","",'Startovní listina'!D26)</f>
        <v/>
      </c>
      <c r="D26" s="55" t="str">
        <f>IF('Startovní listina'!E26="","",'Startovní listina'!E26)</f>
        <v/>
      </c>
      <c r="E26" s="56" t="str">
        <f>IF('Startovní listina'!F26="","",'Startovní listina'!F26)</f>
        <v/>
      </c>
      <c r="F26" s="19"/>
      <c r="G26" s="96"/>
      <c r="H26" s="57" t="str">
        <f t="shared" si="0"/>
        <v/>
      </c>
      <c r="I26" s="58" t="str">
        <f t="shared" si="1"/>
        <v/>
      </c>
      <c r="K26" s="46"/>
      <c r="P26" s="46" t="str">
        <f t="shared" si="2"/>
        <v/>
      </c>
      <c r="Q26" s="46" t="str">
        <f t="shared" si="3"/>
        <v/>
      </c>
      <c r="R26" s="46" t="str">
        <f t="shared" si="4"/>
        <v/>
      </c>
      <c r="S26" s="46" t="str">
        <f t="shared" si="5"/>
        <v/>
      </c>
      <c r="T26" s="46" t="str">
        <f t="shared" si="6"/>
        <v/>
      </c>
      <c r="U26" s="54" t="str">
        <f t="shared" si="7"/>
        <v/>
      </c>
    </row>
    <row r="27" spans="1:21" x14ac:dyDescent="0.3">
      <c r="A27" s="32" t="s">
        <v>29</v>
      </c>
      <c r="B27" s="55" t="str">
        <f>IF('Startovní listina'!B27="","",'Startovní listina'!B27)</f>
        <v/>
      </c>
      <c r="C27" s="55" t="str">
        <f>IF('Startovní listina'!D27="","",'Startovní listina'!D27)</f>
        <v/>
      </c>
      <c r="D27" s="55" t="str">
        <f>IF('Startovní listina'!E27="","",'Startovní listina'!E27)</f>
        <v/>
      </c>
      <c r="E27" s="56" t="str">
        <f>IF('Startovní listina'!F27="","",'Startovní listina'!F27)</f>
        <v/>
      </c>
      <c r="F27" s="19"/>
      <c r="G27" s="96"/>
      <c r="H27" s="57" t="str">
        <f t="shared" si="0"/>
        <v/>
      </c>
      <c r="I27" s="58" t="str">
        <f t="shared" si="1"/>
        <v/>
      </c>
      <c r="K27" s="46"/>
      <c r="P27" s="46" t="str">
        <f t="shared" si="2"/>
        <v/>
      </c>
      <c r="Q27" s="46" t="str">
        <f t="shared" si="3"/>
        <v/>
      </c>
      <c r="R27" s="46" t="str">
        <f t="shared" si="4"/>
        <v/>
      </c>
      <c r="S27" s="46" t="str">
        <f t="shared" si="5"/>
        <v/>
      </c>
      <c r="T27" s="46" t="str">
        <f t="shared" si="6"/>
        <v/>
      </c>
      <c r="U27" s="54" t="str">
        <f t="shared" si="7"/>
        <v/>
      </c>
    </row>
    <row r="28" spans="1:21" x14ac:dyDescent="0.3">
      <c r="A28" s="32" t="s">
        <v>30</v>
      </c>
      <c r="B28" s="55" t="str">
        <f>IF('Startovní listina'!B28="","",'Startovní listina'!B28)</f>
        <v/>
      </c>
      <c r="C28" s="55" t="str">
        <f>IF('Startovní listina'!D28="","",'Startovní listina'!D28)</f>
        <v/>
      </c>
      <c r="D28" s="55" t="str">
        <f>IF('Startovní listina'!E28="","",'Startovní listina'!E28)</f>
        <v/>
      </c>
      <c r="E28" s="56" t="str">
        <f>IF('Startovní listina'!F28="","",'Startovní listina'!F28)</f>
        <v/>
      </c>
      <c r="F28" s="19"/>
      <c r="G28" s="96"/>
      <c r="H28" s="57" t="str">
        <f t="shared" si="0"/>
        <v/>
      </c>
      <c r="I28" s="58" t="str">
        <f t="shared" si="1"/>
        <v/>
      </c>
      <c r="K28" s="46"/>
      <c r="P28" s="46" t="str">
        <f t="shared" si="2"/>
        <v/>
      </c>
      <c r="Q28" s="46" t="str">
        <f t="shared" si="3"/>
        <v/>
      </c>
      <c r="R28" s="46" t="str">
        <f t="shared" si="4"/>
        <v/>
      </c>
      <c r="S28" s="46" t="str">
        <f t="shared" si="5"/>
        <v/>
      </c>
      <c r="T28" s="46" t="str">
        <f t="shared" si="6"/>
        <v/>
      </c>
      <c r="U28" s="54" t="str">
        <f t="shared" si="7"/>
        <v/>
      </c>
    </row>
    <row r="29" spans="1:21" x14ac:dyDescent="0.3">
      <c r="A29" s="32" t="s">
        <v>31</v>
      </c>
      <c r="B29" s="55" t="str">
        <f>IF('Startovní listina'!B29="","",'Startovní listina'!B29)</f>
        <v/>
      </c>
      <c r="C29" s="55" t="str">
        <f>IF('Startovní listina'!D29="","",'Startovní listina'!D29)</f>
        <v/>
      </c>
      <c r="D29" s="55" t="str">
        <f>IF('Startovní listina'!E29="","",'Startovní listina'!E29)</f>
        <v/>
      </c>
      <c r="E29" s="56" t="str">
        <f>IF('Startovní listina'!F29="","",'Startovní listina'!F29)</f>
        <v/>
      </c>
      <c r="F29" s="19"/>
      <c r="G29" s="96"/>
      <c r="H29" s="57" t="str">
        <f t="shared" si="0"/>
        <v/>
      </c>
      <c r="I29" s="58" t="str">
        <f t="shared" si="1"/>
        <v/>
      </c>
      <c r="K29" s="46"/>
      <c r="P29" s="46" t="str">
        <f t="shared" si="2"/>
        <v/>
      </c>
      <c r="Q29" s="46" t="str">
        <f t="shared" si="3"/>
        <v/>
      </c>
      <c r="R29" s="46" t="str">
        <f t="shared" si="4"/>
        <v/>
      </c>
      <c r="S29" s="46" t="str">
        <f t="shared" si="5"/>
        <v/>
      </c>
      <c r="T29" s="46" t="str">
        <f t="shared" si="6"/>
        <v/>
      </c>
      <c r="U29" s="54" t="str">
        <f t="shared" si="7"/>
        <v/>
      </c>
    </row>
    <row r="30" spans="1:21" x14ac:dyDescent="0.3">
      <c r="A30" s="32" t="s">
        <v>32</v>
      </c>
      <c r="B30" s="55" t="str">
        <f>IF('Startovní listina'!B30="","",'Startovní listina'!B30)</f>
        <v/>
      </c>
      <c r="C30" s="55" t="str">
        <f>IF('Startovní listina'!D30="","",'Startovní listina'!D30)</f>
        <v/>
      </c>
      <c r="D30" s="55" t="str">
        <f>IF('Startovní listina'!E30="","",'Startovní listina'!E30)</f>
        <v/>
      </c>
      <c r="E30" s="56" t="str">
        <f>IF('Startovní listina'!F30="","",'Startovní listina'!F30)</f>
        <v/>
      </c>
      <c r="F30" s="19"/>
      <c r="G30" s="20"/>
      <c r="H30" s="57" t="str">
        <f t="shared" si="0"/>
        <v/>
      </c>
      <c r="I30" s="58" t="str">
        <f t="shared" si="1"/>
        <v/>
      </c>
      <c r="K30" s="46"/>
      <c r="P30" s="46" t="str">
        <f t="shared" si="2"/>
        <v/>
      </c>
      <c r="Q30" s="46" t="str">
        <f t="shared" si="3"/>
        <v/>
      </c>
      <c r="R30" s="46" t="str">
        <f t="shared" si="4"/>
        <v/>
      </c>
      <c r="S30" s="46" t="str">
        <f t="shared" si="5"/>
        <v/>
      </c>
      <c r="T30" s="46" t="str">
        <f t="shared" si="6"/>
        <v/>
      </c>
      <c r="U30" s="54" t="str">
        <f t="shared" si="7"/>
        <v/>
      </c>
    </row>
    <row r="31" spans="1:21" x14ac:dyDescent="0.3">
      <c r="A31" s="32" t="s">
        <v>33</v>
      </c>
      <c r="B31" s="55" t="str">
        <f>IF('Startovní listina'!B31="","",'Startovní listina'!B31)</f>
        <v/>
      </c>
      <c r="C31" s="55" t="str">
        <f>IF('Startovní listina'!D31="","",'Startovní listina'!D31)</f>
        <v/>
      </c>
      <c r="D31" s="55" t="str">
        <f>IF('Startovní listina'!E31="","",'Startovní listina'!E31)</f>
        <v/>
      </c>
      <c r="E31" s="56" t="str">
        <f>IF('Startovní listina'!F31="","",'Startovní listina'!F31)</f>
        <v/>
      </c>
      <c r="F31" s="19"/>
      <c r="G31" s="20"/>
      <c r="H31" s="57" t="str">
        <f t="shared" si="0"/>
        <v/>
      </c>
      <c r="I31" s="58" t="str">
        <f t="shared" si="1"/>
        <v/>
      </c>
      <c r="K31" s="46"/>
      <c r="P31" s="46" t="str">
        <f t="shared" si="2"/>
        <v/>
      </c>
      <c r="Q31" s="46" t="str">
        <f t="shared" si="3"/>
        <v/>
      </c>
      <c r="R31" s="46" t="str">
        <f t="shared" si="4"/>
        <v/>
      </c>
      <c r="S31" s="46" t="str">
        <f t="shared" si="5"/>
        <v/>
      </c>
      <c r="T31" s="46" t="str">
        <f t="shared" si="6"/>
        <v/>
      </c>
      <c r="U31" s="54" t="str">
        <f t="shared" si="7"/>
        <v/>
      </c>
    </row>
    <row r="32" spans="1:21" x14ac:dyDescent="0.3">
      <c r="A32" s="32" t="s">
        <v>34</v>
      </c>
      <c r="B32" s="55" t="str">
        <f>IF('Startovní listina'!B32="","",'Startovní listina'!B32)</f>
        <v/>
      </c>
      <c r="C32" s="55" t="str">
        <f>IF('Startovní listina'!D32="","",'Startovní listina'!D32)</f>
        <v/>
      </c>
      <c r="D32" s="55" t="str">
        <f>IF('Startovní listina'!E32="","",'Startovní listina'!E32)</f>
        <v/>
      </c>
      <c r="E32" s="56" t="str">
        <f>IF('Startovní listina'!F32="","",'Startovní listina'!F32)</f>
        <v/>
      </c>
      <c r="F32" s="19"/>
      <c r="G32" s="20"/>
      <c r="H32" s="57" t="str">
        <f t="shared" si="0"/>
        <v/>
      </c>
      <c r="I32" s="58" t="str">
        <f t="shared" si="1"/>
        <v/>
      </c>
      <c r="K32" s="46"/>
      <c r="P32" s="46" t="str">
        <f t="shared" si="2"/>
        <v/>
      </c>
      <c r="Q32" s="46" t="str">
        <f t="shared" si="3"/>
        <v/>
      </c>
      <c r="R32" s="46" t="str">
        <f t="shared" si="4"/>
        <v/>
      </c>
      <c r="S32" s="46" t="str">
        <f t="shared" si="5"/>
        <v/>
      </c>
      <c r="T32" s="46" t="str">
        <f t="shared" si="6"/>
        <v/>
      </c>
      <c r="U32" s="54" t="str">
        <f t="shared" si="7"/>
        <v/>
      </c>
    </row>
    <row r="33" spans="1:21" x14ac:dyDescent="0.3">
      <c r="A33" s="32" t="s">
        <v>35</v>
      </c>
      <c r="B33" s="55" t="str">
        <f>IF('Startovní listina'!B33="","",'Startovní listina'!B33)</f>
        <v/>
      </c>
      <c r="C33" s="55" t="str">
        <f>IF('Startovní listina'!D33="","",'Startovní listina'!D33)</f>
        <v/>
      </c>
      <c r="D33" s="55" t="str">
        <f>IF('Startovní listina'!E33="","",'Startovní listina'!E33)</f>
        <v/>
      </c>
      <c r="E33" s="56" t="str">
        <f>IF('Startovní listina'!F33="","",'Startovní listina'!F33)</f>
        <v/>
      </c>
      <c r="F33" s="19"/>
      <c r="G33" s="20"/>
      <c r="H33" s="57" t="str">
        <f t="shared" si="0"/>
        <v/>
      </c>
      <c r="I33" s="58" t="str">
        <f t="shared" si="1"/>
        <v/>
      </c>
      <c r="K33" s="46"/>
      <c r="P33" s="46" t="str">
        <f t="shared" si="2"/>
        <v/>
      </c>
      <c r="Q33" s="46" t="str">
        <f t="shared" si="3"/>
        <v/>
      </c>
      <c r="R33" s="46" t="str">
        <f t="shared" si="4"/>
        <v/>
      </c>
      <c r="S33" s="46" t="str">
        <f t="shared" si="5"/>
        <v/>
      </c>
      <c r="T33" s="46" t="str">
        <f t="shared" si="6"/>
        <v/>
      </c>
      <c r="U33" s="54" t="str">
        <f t="shared" si="7"/>
        <v/>
      </c>
    </row>
    <row r="34" spans="1:21" x14ac:dyDescent="0.3">
      <c r="A34" s="32" t="s">
        <v>36</v>
      </c>
      <c r="B34" s="55" t="str">
        <f>IF('Startovní listina'!B34="","",'Startovní listina'!B34)</f>
        <v/>
      </c>
      <c r="C34" s="55" t="str">
        <f>IF('Startovní listina'!D34="","",'Startovní listina'!D34)</f>
        <v/>
      </c>
      <c r="D34" s="55" t="str">
        <f>IF('Startovní listina'!E34="","",'Startovní listina'!E34)</f>
        <v/>
      </c>
      <c r="E34" s="56" t="str">
        <f>IF('Startovní listina'!F34="","",'Startovní listina'!F34)</f>
        <v/>
      </c>
      <c r="F34" s="19"/>
      <c r="G34" s="20"/>
      <c r="H34" s="57" t="str">
        <f t="shared" si="0"/>
        <v/>
      </c>
      <c r="I34" s="58" t="str">
        <f t="shared" si="1"/>
        <v/>
      </c>
      <c r="K34" s="46"/>
      <c r="P34" s="46" t="str">
        <f t="shared" si="2"/>
        <v/>
      </c>
      <c r="Q34" s="46" t="str">
        <f t="shared" si="3"/>
        <v/>
      </c>
      <c r="R34" s="46" t="str">
        <f t="shared" si="4"/>
        <v/>
      </c>
      <c r="S34" s="46" t="str">
        <f t="shared" si="5"/>
        <v/>
      </c>
      <c r="T34" s="46" t="str">
        <f t="shared" si="6"/>
        <v/>
      </c>
      <c r="U34" s="54" t="str">
        <f t="shared" si="7"/>
        <v/>
      </c>
    </row>
    <row r="35" spans="1:21" x14ac:dyDescent="0.3">
      <c r="A35" s="32" t="s">
        <v>37</v>
      </c>
      <c r="B35" s="55" t="str">
        <f>IF('Startovní listina'!B35="","",'Startovní listina'!B35)</f>
        <v/>
      </c>
      <c r="C35" s="55" t="str">
        <f>IF('Startovní listina'!D35="","",'Startovní listina'!D35)</f>
        <v/>
      </c>
      <c r="D35" s="55" t="str">
        <f>IF('Startovní listina'!E35="","",'Startovní listina'!E35)</f>
        <v/>
      </c>
      <c r="E35" s="56" t="str">
        <f>IF('Startovní listina'!F35="","",'Startovní listina'!F35)</f>
        <v/>
      </c>
      <c r="F35" s="19"/>
      <c r="G35" s="20"/>
      <c r="H35" s="57" t="str">
        <f t="shared" si="0"/>
        <v/>
      </c>
      <c r="I35" s="58" t="str">
        <f t="shared" si="1"/>
        <v/>
      </c>
      <c r="K35" s="46"/>
      <c r="P35" s="46" t="str">
        <f t="shared" si="2"/>
        <v/>
      </c>
      <c r="Q35" s="46" t="str">
        <f t="shared" si="3"/>
        <v/>
      </c>
      <c r="R35" s="46" t="str">
        <f t="shared" si="4"/>
        <v/>
      </c>
      <c r="S35" s="46" t="str">
        <f t="shared" si="5"/>
        <v/>
      </c>
      <c r="T35" s="46" t="str">
        <f t="shared" si="6"/>
        <v/>
      </c>
      <c r="U35" s="54" t="str">
        <f t="shared" si="7"/>
        <v/>
      </c>
    </row>
    <row r="36" spans="1:21" x14ac:dyDescent="0.3">
      <c r="A36" s="32" t="s">
        <v>38</v>
      </c>
      <c r="B36" s="55" t="str">
        <f>IF('Startovní listina'!B36="","",'Startovní listina'!B36)</f>
        <v/>
      </c>
      <c r="C36" s="55" t="str">
        <f>IF('Startovní listina'!D36="","",'Startovní listina'!D36)</f>
        <v/>
      </c>
      <c r="D36" s="55" t="str">
        <f>IF('Startovní listina'!E36="","",'Startovní listina'!E36)</f>
        <v/>
      </c>
      <c r="E36" s="56" t="str">
        <f>IF('Startovní listina'!F36="","",'Startovní listina'!F36)</f>
        <v/>
      </c>
      <c r="F36" s="19"/>
      <c r="G36" s="20"/>
      <c r="H36" s="57" t="str">
        <f t="shared" si="0"/>
        <v/>
      </c>
      <c r="I36" s="58" t="str">
        <f t="shared" si="1"/>
        <v/>
      </c>
      <c r="K36" s="46"/>
      <c r="P36" s="46" t="str">
        <f t="shared" si="2"/>
        <v/>
      </c>
      <c r="Q36" s="46" t="str">
        <f t="shared" si="3"/>
        <v/>
      </c>
      <c r="R36" s="46" t="str">
        <f t="shared" si="4"/>
        <v/>
      </c>
      <c r="S36" s="46" t="str">
        <f t="shared" si="5"/>
        <v/>
      </c>
      <c r="T36" s="46" t="str">
        <f t="shared" si="6"/>
        <v/>
      </c>
      <c r="U36" s="54" t="str">
        <f t="shared" si="7"/>
        <v/>
      </c>
    </row>
    <row r="37" spans="1:21" x14ac:dyDescent="0.3">
      <c r="A37" s="32" t="s">
        <v>39</v>
      </c>
      <c r="B37" s="55" t="str">
        <f>IF('Startovní listina'!B37="","",'Startovní listina'!B37)</f>
        <v/>
      </c>
      <c r="C37" s="55" t="str">
        <f>IF('Startovní listina'!D37="","",'Startovní listina'!D37)</f>
        <v/>
      </c>
      <c r="D37" s="55" t="str">
        <f>IF('Startovní listina'!E37="","",'Startovní listina'!E37)</f>
        <v/>
      </c>
      <c r="E37" s="56" t="str">
        <f>IF('Startovní listina'!F37="","",'Startovní listina'!F37)</f>
        <v/>
      </c>
      <c r="F37" s="19"/>
      <c r="G37" s="20"/>
      <c r="H37" s="57" t="str">
        <f t="shared" si="0"/>
        <v/>
      </c>
      <c r="I37" s="58" t="str">
        <f t="shared" si="1"/>
        <v/>
      </c>
      <c r="K37" s="46"/>
      <c r="P37" s="46" t="str">
        <f t="shared" si="2"/>
        <v/>
      </c>
      <c r="Q37" s="46" t="str">
        <f t="shared" si="3"/>
        <v/>
      </c>
      <c r="R37" s="46" t="str">
        <f t="shared" si="4"/>
        <v/>
      </c>
      <c r="S37" s="46" t="str">
        <f t="shared" si="5"/>
        <v/>
      </c>
      <c r="T37" s="46" t="str">
        <f t="shared" si="6"/>
        <v/>
      </c>
      <c r="U37" s="54" t="str">
        <f t="shared" si="7"/>
        <v/>
      </c>
    </row>
    <row r="38" spans="1:21" x14ac:dyDescent="0.3">
      <c r="A38" s="32" t="s">
        <v>40</v>
      </c>
      <c r="B38" s="55" t="str">
        <f>IF('Startovní listina'!B38="","",'Startovní listina'!B38)</f>
        <v/>
      </c>
      <c r="C38" s="55" t="str">
        <f>IF('Startovní listina'!D38="","",'Startovní listina'!D38)</f>
        <v/>
      </c>
      <c r="D38" s="55" t="str">
        <f>IF('Startovní listina'!E38="","",'Startovní listina'!E38)</f>
        <v/>
      </c>
      <c r="E38" s="56" t="str">
        <f>IF('Startovní listina'!F38="","",'Startovní listina'!F38)</f>
        <v/>
      </c>
      <c r="F38" s="19"/>
      <c r="G38" s="20"/>
      <c r="H38" s="57" t="str">
        <f t="shared" si="0"/>
        <v/>
      </c>
      <c r="I38" s="58" t="str">
        <f t="shared" si="1"/>
        <v/>
      </c>
      <c r="K38" s="46"/>
      <c r="P38" s="46" t="str">
        <f t="shared" si="2"/>
        <v/>
      </c>
      <c r="Q38" s="46" t="str">
        <f t="shared" si="3"/>
        <v/>
      </c>
      <c r="R38" s="46" t="str">
        <f t="shared" si="4"/>
        <v/>
      </c>
      <c r="S38" s="46" t="str">
        <f t="shared" si="5"/>
        <v/>
      </c>
      <c r="T38" s="46" t="str">
        <f t="shared" si="6"/>
        <v/>
      </c>
      <c r="U38" s="54" t="str">
        <f t="shared" si="7"/>
        <v/>
      </c>
    </row>
    <row r="39" spans="1:21" x14ac:dyDescent="0.3">
      <c r="A39" s="32" t="s">
        <v>41</v>
      </c>
      <c r="B39" s="55" t="str">
        <f>IF('Startovní listina'!B39="","",'Startovní listina'!B39)</f>
        <v/>
      </c>
      <c r="C39" s="55" t="str">
        <f>IF('Startovní listina'!D39="","",'Startovní listina'!D39)</f>
        <v/>
      </c>
      <c r="D39" s="55" t="str">
        <f>IF('Startovní listina'!E39="","",'Startovní listina'!E39)</f>
        <v/>
      </c>
      <c r="E39" s="56" t="str">
        <f>IF('Startovní listina'!F39="","",'Startovní listina'!F39)</f>
        <v/>
      </c>
      <c r="F39" s="19"/>
      <c r="G39" s="20"/>
      <c r="H39" s="57" t="str">
        <f t="shared" si="0"/>
        <v/>
      </c>
      <c r="I39" s="58" t="str">
        <f t="shared" si="1"/>
        <v/>
      </c>
      <c r="K39" s="46"/>
      <c r="P39" s="46" t="str">
        <f t="shared" si="2"/>
        <v/>
      </c>
      <c r="Q39" s="46" t="str">
        <f t="shared" si="3"/>
        <v/>
      </c>
      <c r="R39" s="46" t="str">
        <f t="shared" si="4"/>
        <v/>
      </c>
      <c r="S39" s="46" t="str">
        <f t="shared" si="5"/>
        <v/>
      </c>
      <c r="T39" s="46" t="str">
        <f t="shared" si="6"/>
        <v/>
      </c>
      <c r="U39" s="54" t="str">
        <f t="shared" si="7"/>
        <v/>
      </c>
    </row>
    <row r="40" spans="1:21" x14ac:dyDescent="0.3">
      <c r="A40" s="32" t="s">
        <v>42</v>
      </c>
      <c r="B40" s="55" t="str">
        <f>IF('Startovní listina'!B40="","",'Startovní listina'!B40)</f>
        <v/>
      </c>
      <c r="C40" s="55" t="str">
        <f>IF('Startovní listina'!D40="","",'Startovní listina'!D40)</f>
        <v/>
      </c>
      <c r="D40" s="55" t="str">
        <f>IF('Startovní listina'!E40="","",'Startovní listina'!E40)</f>
        <v/>
      </c>
      <c r="E40" s="56" t="str">
        <f>IF('Startovní listina'!F40="","",'Startovní listina'!F40)</f>
        <v/>
      </c>
      <c r="F40" s="19"/>
      <c r="G40" s="20"/>
      <c r="H40" s="57" t="str">
        <f t="shared" si="0"/>
        <v/>
      </c>
      <c r="I40" s="58" t="str">
        <f t="shared" si="1"/>
        <v/>
      </c>
      <c r="K40" s="46"/>
      <c r="P40" s="46" t="str">
        <f t="shared" si="2"/>
        <v/>
      </c>
      <c r="Q40" s="46" t="str">
        <f t="shared" si="3"/>
        <v/>
      </c>
      <c r="R40" s="46" t="str">
        <f t="shared" si="4"/>
        <v/>
      </c>
      <c r="S40" s="46" t="str">
        <f t="shared" si="5"/>
        <v/>
      </c>
      <c r="T40" s="46" t="str">
        <f t="shared" si="6"/>
        <v/>
      </c>
      <c r="U40" s="54" t="str">
        <f t="shared" si="7"/>
        <v/>
      </c>
    </row>
    <row r="41" spans="1:21" x14ac:dyDescent="0.3">
      <c r="A41" s="32" t="s">
        <v>43</v>
      </c>
      <c r="B41" s="55" t="str">
        <f>IF('Startovní listina'!B41="","",'Startovní listina'!B41)</f>
        <v/>
      </c>
      <c r="C41" s="55" t="str">
        <f>IF('Startovní listina'!D41="","",'Startovní listina'!D41)</f>
        <v/>
      </c>
      <c r="D41" s="55" t="str">
        <f>IF('Startovní listina'!E41="","",'Startovní listina'!E41)</f>
        <v/>
      </c>
      <c r="E41" s="56" t="str">
        <f>IF('Startovní listina'!F41="","",'Startovní listina'!F41)</f>
        <v/>
      </c>
      <c r="F41" s="19"/>
      <c r="G41" s="20"/>
      <c r="H41" s="57" t="str">
        <f t="shared" si="0"/>
        <v/>
      </c>
      <c r="I41" s="58" t="str">
        <f t="shared" si="1"/>
        <v/>
      </c>
      <c r="K41" s="46"/>
      <c r="P41" s="46" t="str">
        <f t="shared" si="2"/>
        <v/>
      </c>
      <c r="Q41" s="46" t="str">
        <f t="shared" si="3"/>
        <v/>
      </c>
      <c r="R41" s="46" t="str">
        <f t="shared" si="4"/>
        <v/>
      </c>
      <c r="S41" s="46" t="str">
        <f t="shared" si="5"/>
        <v/>
      </c>
      <c r="T41" s="46" t="str">
        <f t="shared" si="6"/>
        <v/>
      </c>
      <c r="U41" s="54" t="str">
        <f t="shared" si="7"/>
        <v/>
      </c>
    </row>
    <row r="42" spans="1:21" x14ac:dyDescent="0.3">
      <c r="A42" s="32" t="s">
        <v>44</v>
      </c>
      <c r="B42" s="55" t="str">
        <f>IF('Startovní listina'!B42="","",'Startovní listina'!B42)</f>
        <v/>
      </c>
      <c r="C42" s="55" t="str">
        <f>IF('Startovní listina'!D42="","",'Startovní listina'!D42)</f>
        <v/>
      </c>
      <c r="D42" s="55" t="str">
        <f>IF('Startovní listina'!E42="","",'Startovní listina'!E42)</f>
        <v/>
      </c>
      <c r="E42" s="56" t="str">
        <f>IF('Startovní listina'!F42="","",'Startovní listina'!F42)</f>
        <v/>
      </c>
      <c r="F42" s="19"/>
      <c r="G42" s="20"/>
      <c r="H42" s="57" t="str">
        <f t="shared" si="0"/>
        <v/>
      </c>
      <c r="I42" s="58" t="str">
        <f t="shared" si="1"/>
        <v/>
      </c>
      <c r="K42" s="46"/>
      <c r="P42" s="46" t="str">
        <f t="shared" si="2"/>
        <v/>
      </c>
      <c r="Q42" s="46" t="str">
        <f t="shared" si="3"/>
        <v/>
      </c>
      <c r="R42" s="46" t="str">
        <f t="shared" si="4"/>
        <v/>
      </c>
      <c r="S42" s="46" t="str">
        <f t="shared" si="5"/>
        <v/>
      </c>
      <c r="T42" s="46" t="str">
        <f t="shared" si="6"/>
        <v/>
      </c>
      <c r="U42" s="54" t="str">
        <f t="shared" si="7"/>
        <v/>
      </c>
    </row>
    <row r="43" spans="1:21" x14ac:dyDescent="0.3">
      <c r="A43" s="32" t="s">
        <v>45</v>
      </c>
      <c r="B43" s="55" t="str">
        <f>IF('Startovní listina'!B43="","",'Startovní listina'!B43)</f>
        <v/>
      </c>
      <c r="C43" s="55" t="str">
        <f>IF('Startovní listina'!D43="","",'Startovní listina'!D43)</f>
        <v/>
      </c>
      <c r="D43" s="55" t="str">
        <f>IF('Startovní listina'!E43="","",'Startovní listina'!E43)</f>
        <v/>
      </c>
      <c r="E43" s="56" t="str">
        <f>IF('Startovní listina'!F43="","",'Startovní listina'!F43)</f>
        <v/>
      </c>
      <c r="F43" s="19"/>
      <c r="G43" s="20"/>
      <c r="H43" s="57" t="str">
        <f t="shared" si="0"/>
        <v/>
      </c>
      <c r="I43" s="58" t="str">
        <f t="shared" si="1"/>
        <v/>
      </c>
      <c r="K43" s="46"/>
      <c r="P43" s="46" t="str">
        <f t="shared" si="2"/>
        <v/>
      </c>
      <c r="Q43" s="46" t="str">
        <f t="shared" si="3"/>
        <v/>
      </c>
      <c r="R43" s="46" t="str">
        <f t="shared" si="4"/>
        <v/>
      </c>
      <c r="S43" s="46" t="str">
        <f t="shared" si="5"/>
        <v/>
      </c>
      <c r="T43" s="46" t="str">
        <f t="shared" si="6"/>
        <v/>
      </c>
      <c r="U43" s="54" t="str">
        <f t="shared" si="7"/>
        <v/>
      </c>
    </row>
    <row r="44" spans="1:21" x14ac:dyDescent="0.3">
      <c r="A44" s="32" t="s">
        <v>46</v>
      </c>
      <c r="B44" s="55" t="str">
        <f>IF('Startovní listina'!B44="","",'Startovní listina'!B44)</f>
        <v/>
      </c>
      <c r="C44" s="55" t="str">
        <f>IF('Startovní listina'!D44="","",'Startovní listina'!D44)</f>
        <v/>
      </c>
      <c r="D44" s="55" t="str">
        <f>IF('Startovní listina'!E44="","",'Startovní listina'!E44)</f>
        <v/>
      </c>
      <c r="E44" s="56" t="str">
        <f>IF('Startovní listina'!F44="","",'Startovní listina'!F44)</f>
        <v/>
      </c>
      <c r="F44" s="19"/>
      <c r="G44" s="20"/>
      <c r="H44" s="57" t="str">
        <f t="shared" si="0"/>
        <v/>
      </c>
      <c r="I44" s="58" t="str">
        <f t="shared" si="1"/>
        <v/>
      </c>
      <c r="K44" s="46"/>
      <c r="P44" s="46" t="str">
        <f t="shared" si="2"/>
        <v/>
      </c>
      <c r="Q44" s="46" t="str">
        <f t="shared" si="3"/>
        <v/>
      </c>
      <c r="R44" s="46" t="str">
        <f t="shared" si="4"/>
        <v/>
      </c>
      <c r="S44" s="46" t="str">
        <f t="shared" si="5"/>
        <v/>
      </c>
      <c r="T44" s="46" t="str">
        <f t="shared" si="6"/>
        <v/>
      </c>
      <c r="U44" s="54" t="str">
        <f t="shared" si="7"/>
        <v/>
      </c>
    </row>
    <row r="45" spans="1:21" x14ac:dyDescent="0.3">
      <c r="A45" s="32" t="s">
        <v>47</v>
      </c>
      <c r="B45" s="55" t="str">
        <f>IF('Startovní listina'!B45="","",'Startovní listina'!B45)</f>
        <v/>
      </c>
      <c r="C45" s="55" t="str">
        <f>IF('Startovní listina'!D45="","",'Startovní listina'!D45)</f>
        <v/>
      </c>
      <c r="D45" s="55" t="str">
        <f>IF('Startovní listina'!E45="","",'Startovní listina'!E45)</f>
        <v/>
      </c>
      <c r="E45" s="56" t="str">
        <f>IF('Startovní listina'!F45="","",'Startovní listina'!F45)</f>
        <v/>
      </c>
      <c r="F45" s="19"/>
      <c r="G45" s="20"/>
      <c r="H45" s="57" t="str">
        <f t="shared" ref="H45:H62" si="8">IF(F45="","",IF(F45&gt;=90,"V",IF(F45&gt;=80,"VD",IF(F45&gt;=70,"D",IF(F45&gt;=60,"OB","NEOB")))))</f>
        <v/>
      </c>
      <c r="I45" s="58" t="str">
        <f t="shared" ref="I45:I62" si="9">IF($I$10="Celkové",IF(F45="","",RANK(U45,$U$13:$U$62,0)),IF(E45="RO-3",RANK(P45,$P$13:$P$62,0),IF(E45="RO-2",RANK(Q45,$Q$13:$Q$62,0),IF(E45="RO-1",RANK(R45,$R$13:$R$62,0),IF(E45="RO-Z",RANK(S45,$S$13:$S$62,0),IF(E45="RO-V",RANK(T45,$T$13:$T$62,0),""))))))</f>
        <v/>
      </c>
      <c r="K45" s="46"/>
      <c r="P45" s="46" t="str">
        <f t="shared" si="2"/>
        <v/>
      </c>
      <c r="Q45" s="46" t="str">
        <f t="shared" si="3"/>
        <v/>
      </c>
      <c r="R45" s="46" t="str">
        <f t="shared" si="4"/>
        <v/>
      </c>
      <c r="S45" s="46" t="str">
        <f t="shared" si="5"/>
        <v/>
      </c>
      <c r="T45" s="46" t="str">
        <f t="shared" si="6"/>
        <v/>
      </c>
      <c r="U45" s="54" t="str">
        <f t="shared" si="7"/>
        <v/>
      </c>
    </row>
    <row r="46" spans="1:21" x14ac:dyDescent="0.3">
      <c r="A46" s="32" t="s">
        <v>48</v>
      </c>
      <c r="B46" s="55" t="str">
        <f>IF('Startovní listina'!B46="","",'Startovní listina'!B46)</f>
        <v/>
      </c>
      <c r="C46" s="55" t="str">
        <f>IF('Startovní listina'!D46="","",'Startovní listina'!D46)</f>
        <v/>
      </c>
      <c r="D46" s="55" t="str">
        <f>IF('Startovní listina'!E46="","",'Startovní listina'!E46)</f>
        <v/>
      </c>
      <c r="E46" s="56" t="str">
        <f>IF('Startovní listina'!F46="","",'Startovní listina'!F46)</f>
        <v/>
      </c>
      <c r="F46" s="19"/>
      <c r="G46" s="20"/>
      <c r="H46" s="57" t="str">
        <f t="shared" si="8"/>
        <v/>
      </c>
      <c r="I46" s="58" t="str">
        <f t="shared" si="9"/>
        <v/>
      </c>
      <c r="K46" s="46"/>
      <c r="P46" s="46" t="str">
        <f t="shared" si="2"/>
        <v/>
      </c>
      <c r="Q46" s="46" t="str">
        <f t="shared" si="3"/>
        <v/>
      </c>
      <c r="R46" s="46" t="str">
        <f t="shared" si="4"/>
        <v/>
      </c>
      <c r="S46" s="46" t="str">
        <f t="shared" si="5"/>
        <v/>
      </c>
      <c r="T46" s="46" t="str">
        <f t="shared" si="6"/>
        <v/>
      </c>
      <c r="U46" s="54" t="str">
        <f t="shared" si="7"/>
        <v/>
      </c>
    </row>
    <row r="47" spans="1:21" x14ac:dyDescent="0.3">
      <c r="A47" s="32" t="s">
        <v>49</v>
      </c>
      <c r="B47" s="55" t="str">
        <f>IF('Startovní listina'!B47="","",'Startovní listina'!B47)</f>
        <v/>
      </c>
      <c r="C47" s="55" t="str">
        <f>IF('Startovní listina'!D47="","",'Startovní listina'!D47)</f>
        <v/>
      </c>
      <c r="D47" s="55" t="str">
        <f>IF('Startovní listina'!E47="","",'Startovní listina'!E47)</f>
        <v/>
      </c>
      <c r="E47" s="56" t="str">
        <f>IF('Startovní listina'!F47="","",'Startovní listina'!F47)</f>
        <v/>
      </c>
      <c r="F47" s="19"/>
      <c r="G47" s="20"/>
      <c r="H47" s="57" t="str">
        <f t="shared" si="8"/>
        <v/>
      </c>
      <c r="I47" s="58" t="str">
        <f t="shared" si="9"/>
        <v/>
      </c>
      <c r="K47" s="46"/>
      <c r="P47" s="46" t="str">
        <f t="shared" si="2"/>
        <v/>
      </c>
      <c r="Q47" s="46" t="str">
        <f t="shared" si="3"/>
        <v/>
      </c>
      <c r="R47" s="46" t="str">
        <f t="shared" si="4"/>
        <v/>
      </c>
      <c r="S47" s="46" t="str">
        <f t="shared" si="5"/>
        <v/>
      </c>
      <c r="T47" s="46" t="str">
        <f t="shared" si="6"/>
        <v/>
      </c>
      <c r="U47" s="54" t="str">
        <f t="shared" si="7"/>
        <v/>
      </c>
    </row>
    <row r="48" spans="1:21" x14ac:dyDescent="0.3">
      <c r="A48" s="32" t="s">
        <v>50</v>
      </c>
      <c r="B48" s="55" t="str">
        <f>IF('Startovní listina'!B48="","",'Startovní listina'!B48)</f>
        <v/>
      </c>
      <c r="C48" s="55" t="str">
        <f>IF('Startovní listina'!D48="","",'Startovní listina'!D48)</f>
        <v/>
      </c>
      <c r="D48" s="55" t="str">
        <f>IF('Startovní listina'!E48="","",'Startovní listina'!E48)</f>
        <v/>
      </c>
      <c r="E48" s="56" t="str">
        <f>IF('Startovní listina'!F48="","",'Startovní listina'!F48)</f>
        <v/>
      </c>
      <c r="F48" s="19"/>
      <c r="G48" s="20"/>
      <c r="H48" s="57" t="str">
        <f t="shared" si="8"/>
        <v/>
      </c>
      <c r="I48" s="58" t="str">
        <f t="shared" si="9"/>
        <v/>
      </c>
      <c r="K48" s="46"/>
      <c r="P48" s="46" t="str">
        <f t="shared" si="2"/>
        <v/>
      </c>
      <c r="Q48" s="46" t="str">
        <f t="shared" si="3"/>
        <v/>
      </c>
      <c r="R48" s="46" t="str">
        <f t="shared" si="4"/>
        <v/>
      </c>
      <c r="S48" s="46" t="str">
        <f t="shared" si="5"/>
        <v/>
      </c>
      <c r="T48" s="46" t="str">
        <f t="shared" si="6"/>
        <v/>
      </c>
      <c r="U48" s="54" t="str">
        <f t="shared" si="7"/>
        <v/>
      </c>
    </row>
    <row r="49" spans="1:21" x14ac:dyDescent="0.3">
      <c r="A49" s="32" t="s">
        <v>51</v>
      </c>
      <c r="B49" s="55" t="str">
        <f>IF('Startovní listina'!B49="","",'Startovní listina'!B49)</f>
        <v/>
      </c>
      <c r="C49" s="55" t="str">
        <f>IF('Startovní listina'!D49="","",'Startovní listina'!D49)</f>
        <v/>
      </c>
      <c r="D49" s="55" t="str">
        <f>IF('Startovní listina'!E49="","",'Startovní listina'!E49)</f>
        <v/>
      </c>
      <c r="E49" s="56" t="str">
        <f>IF('Startovní listina'!F49="","",'Startovní listina'!F49)</f>
        <v/>
      </c>
      <c r="F49" s="19"/>
      <c r="G49" s="20"/>
      <c r="H49" s="57" t="str">
        <f t="shared" si="8"/>
        <v/>
      </c>
      <c r="I49" s="58" t="str">
        <f t="shared" si="9"/>
        <v/>
      </c>
      <c r="K49" s="46"/>
      <c r="P49" s="46" t="str">
        <f t="shared" si="2"/>
        <v/>
      </c>
      <c r="Q49" s="46" t="str">
        <f t="shared" si="3"/>
        <v/>
      </c>
      <c r="R49" s="46" t="str">
        <f t="shared" si="4"/>
        <v/>
      </c>
      <c r="S49" s="46" t="str">
        <f t="shared" si="5"/>
        <v/>
      </c>
      <c r="T49" s="46" t="str">
        <f t="shared" si="6"/>
        <v/>
      </c>
      <c r="U49" s="54" t="str">
        <f t="shared" si="7"/>
        <v/>
      </c>
    </row>
    <row r="50" spans="1:21" x14ac:dyDescent="0.3">
      <c r="A50" s="32" t="s">
        <v>52</v>
      </c>
      <c r="B50" s="55" t="str">
        <f>IF('Startovní listina'!B50="","",'Startovní listina'!B50)</f>
        <v/>
      </c>
      <c r="C50" s="55" t="str">
        <f>IF('Startovní listina'!D50="","",'Startovní listina'!D50)</f>
        <v/>
      </c>
      <c r="D50" s="55" t="str">
        <f>IF('Startovní listina'!E50="","",'Startovní listina'!E50)</f>
        <v/>
      </c>
      <c r="E50" s="56" t="str">
        <f>IF('Startovní listina'!F50="","",'Startovní listina'!F50)</f>
        <v/>
      </c>
      <c r="F50" s="19"/>
      <c r="G50" s="20"/>
      <c r="H50" s="57" t="str">
        <f t="shared" si="8"/>
        <v/>
      </c>
      <c r="I50" s="58" t="str">
        <f t="shared" si="9"/>
        <v/>
      </c>
      <c r="K50" s="46"/>
      <c r="P50" s="46" t="str">
        <f t="shared" si="2"/>
        <v/>
      </c>
      <c r="Q50" s="46" t="str">
        <f t="shared" si="3"/>
        <v/>
      </c>
      <c r="R50" s="46" t="str">
        <f t="shared" si="4"/>
        <v/>
      </c>
      <c r="S50" s="46" t="str">
        <f t="shared" si="5"/>
        <v/>
      </c>
      <c r="T50" s="46" t="str">
        <f t="shared" si="6"/>
        <v/>
      </c>
      <c r="U50" s="54" t="str">
        <f t="shared" si="7"/>
        <v/>
      </c>
    </row>
    <row r="51" spans="1:21" x14ac:dyDescent="0.3">
      <c r="A51" s="32" t="s">
        <v>53</v>
      </c>
      <c r="B51" s="55" t="str">
        <f>IF('Startovní listina'!B51="","",'Startovní listina'!B51)</f>
        <v/>
      </c>
      <c r="C51" s="55" t="str">
        <f>IF('Startovní listina'!D51="","",'Startovní listina'!D51)</f>
        <v/>
      </c>
      <c r="D51" s="55" t="str">
        <f>IF('Startovní listina'!E51="","",'Startovní listina'!E51)</f>
        <v/>
      </c>
      <c r="E51" s="56" t="str">
        <f>IF('Startovní listina'!F51="","",'Startovní listina'!F51)</f>
        <v/>
      </c>
      <c r="F51" s="19"/>
      <c r="G51" s="20"/>
      <c r="H51" s="57" t="str">
        <f t="shared" si="8"/>
        <v/>
      </c>
      <c r="I51" s="58" t="str">
        <f t="shared" si="9"/>
        <v/>
      </c>
      <c r="K51" s="46"/>
      <c r="P51" s="46" t="str">
        <f t="shared" si="2"/>
        <v/>
      </c>
      <c r="Q51" s="46" t="str">
        <f t="shared" si="3"/>
        <v/>
      </c>
      <c r="R51" s="46" t="str">
        <f t="shared" si="4"/>
        <v/>
      </c>
      <c r="S51" s="46" t="str">
        <f t="shared" si="5"/>
        <v/>
      </c>
      <c r="T51" s="46" t="str">
        <f t="shared" si="6"/>
        <v/>
      </c>
      <c r="U51" s="54" t="str">
        <f t="shared" si="7"/>
        <v/>
      </c>
    </row>
    <row r="52" spans="1:21" x14ac:dyDescent="0.3">
      <c r="A52" s="32" t="s">
        <v>54</v>
      </c>
      <c r="B52" s="55" t="str">
        <f>IF('Startovní listina'!B52="","",'Startovní listina'!B52)</f>
        <v/>
      </c>
      <c r="C52" s="55" t="str">
        <f>IF('Startovní listina'!D52="","",'Startovní listina'!D52)</f>
        <v/>
      </c>
      <c r="D52" s="55" t="str">
        <f>IF('Startovní listina'!E52="","",'Startovní listina'!E52)</f>
        <v/>
      </c>
      <c r="E52" s="56" t="str">
        <f>IF('Startovní listina'!F52="","",'Startovní listina'!F52)</f>
        <v/>
      </c>
      <c r="F52" s="19"/>
      <c r="G52" s="20"/>
      <c r="H52" s="57" t="str">
        <f t="shared" si="8"/>
        <v/>
      </c>
      <c r="I52" s="58" t="str">
        <f t="shared" si="9"/>
        <v/>
      </c>
      <c r="K52" s="46"/>
      <c r="P52" s="46" t="str">
        <f t="shared" si="2"/>
        <v/>
      </c>
      <c r="Q52" s="46" t="str">
        <f t="shared" si="3"/>
        <v/>
      </c>
      <c r="R52" s="46" t="str">
        <f t="shared" si="4"/>
        <v/>
      </c>
      <c r="S52" s="46" t="str">
        <f t="shared" si="5"/>
        <v/>
      </c>
      <c r="T52" s="46" t="str">
        <f t="shared" si="6"/>
        <v/>
      </c>
      <c r="U52" s="54" t="str">
        <f t="shared" si="7"/>
        <v/>
      </c>
    </row>
    <row r="53" spans="1:21" x14ac:dyDescent="0.3">
      <c r="A53" s="32" t="s">
        <v>55</v>
      </c>
      <c r="B53" s="55" t="str">
        <f>IF('Startovní listina'!B53="","",'Startovní listina'!B53)</f>
        <v/>
      </c>
      <c r="C53" s="55" t="str">
        <f>IF('Startovní listina'!D53="","",'Startovní listina'!D53)</f>
        <v/>
      </c>
      <c r="D53" s="55" t="str">
        <f>IF('Startovní listina'!E53="","",'Startovní listina'!E53)</f>
        <v/>
      </c>
      <c r="E53" s="56" t="str">
        <f>IF('Startovní listina'!F53="","",'Startovní listina'!F53)</f>
        <v/>
      </c>
      <c r="F53" s="19"/>
      <c r="G53" s="20"/>
      <c r="H53" s="57" t="str">
        <f t="shared" si="8"/>
        <v/>
      </c>
      <c r="I53" s="58" t="str">
        <f t="shared" si="9"/>
        <v/>
      </c>
      <c r="K53" s="46"/>
      <c r="P53" s="46" t="str">
        <f t="shared" si="2"/>
        <v/>
      </c>
      <c r="Q53" s="46" t="str">
        <f t="shared" si="3"/>
        <v/>
      </c>
      <c r="R53" s="46" t="str">
        <f t="shared" si="4"/>
        <v/>
      </c>
      <c r="S53" s="46" t="str">
        <f t="shared" si="5"/>
        <v/>
      </c>
      <c r="T53" s="46" t="str">
        <f t="shared" si="6"/>
        <v/>
      </c>
      <c r="U53" s="54" t="str">
        <f t="shared" si="7"/>
        <v/>
      </c>
    </row>
    <row r="54" spans="1:21" x14ac:dyDescent="0.3">
      <c r="A54" s="32" t="s">
        <v>56</v>
      </c>
      <c r="B54" s="55" t="str">
        <f>IF('Startovní listina'!B54="","",'Startovní listina'!B54)</f>
        <v/>
      </c>
      <c r="C54" s="55" t="str">
        <f>IF('Startovní listina'!D54="","",'Startovní listina'!D54)</f>
        <v/>
      </c>
      <c r="D54" s="55" t="str">
        <f>IF('Startovní listina'!E54="","",'Startovní listina'!E54)</f>
        <v/>
      </c>
      <c r="E54" s="56" t="str">
        <f>IF('Startovní listina'!F54="","",'Startovní listina'!F54)</f>
        <v/>
      </c>
      <c r="F54" s="19"/>
      <c r="G54" s="20"/>
      <c r="H54" s="57" t="str">
        <f t="shared" si="8"/>
        <v/>
      </c>
      <c r="I54" s="58" t="str">
        <f t="shared" si="9"/>
        <v/>
      </c>
      <c r="K54" s="46"/>
      <c r="P54" s="46" t="str">
        <f t="shared" si="2"/>
        <v/>
      </c>
      <c r="Q54" s="46" t="str">
        <f t="shared" si="3"/>
        <v/>
      </c>
      <c r="R54" s="46" t="str">
        <f t="shared" si="4"/>
        <v/>
      </c>
      <c r="S54" s="46" t="str">
        <f t="shared" si="5"/>
        <v/>
      </c>
      <c r="T54" s="46" t="str">
        <f t="shared" si="6"/>
        <v/>
      </c>
      <c r="U54" s="54" t="str">
        <f t="shared" si="7"/>
        <v/>
      </c>
    </row>
    <row r="55" spans="1:21" x14ac:dyDescent="0.3">
      <c r="A55" s="32" t="s">
        <v>57</v>
      </c>
      <c r="B55" s="55" t="str">
        <f>IF('Startovní listina'!B55="","",'Startovní listina'!B55)</f>
        <v/>
      </c>
      <c r="C55" s="55" t="str">
        <f>IF('Startovní listina'!D55="","",'Startovní listina'!D55)</f>
        <v/>
      </c>
      <c r="D55" s="55" t="str">
        <f>IF('Startovní listina'!E55="","",'Startovní listina'!E55)</f>
        <v/>
      </c>
      <c r="E55" s="56" t="str">
        <f>IF('Startovní listina'!F55="","",'Startovní listina'!F55)</f>
        <v/>
      </c>
      <c r="F55" s="19"/>
      <c r="G55" s="20"/>
      <c r="H55" s="57" t="str">
        <f t="shared" si="8"/>
        <v/>
      </c>
      <c r="I55" s="58" t="str">
        <f t="shared" si="9"/>
        <v/>
      </c>
      <c r="K55" s="46"/>
      <c r="P55" s="46" t="str">
        <f t="shared" si="2"/>
        <v/>
      </c>
      <c r="Q55" s="46" t="str">
        <f t="shared" si="3"/>
        <v/>
      </c>
      <c r="R55" s="46" t="str">
        <f t="shared" si="4"/>
        <v/>
      </c>
      <c r="S55" s="46" t="str">
        <f t="shared" si="5"/>
        <v/>
      </c>
      <c r="T55" s="46" t="str">
        <f t="shared" si="6"/>
        <v/>
      </c>
      <c r="U55" s="54" t="str">
        <f t="shared" si="7"/>
        <v/>
      </c>
    </row>
    <row r="56" spans="1:21" x14ac:dyDescent="0.3">
      <c r="A56" s="32" t="s">
        <v>58</v>
      </c>
      <c r="B56" s="55" t="str">
        <f>IF('Startovní listina'!B56="","",'Startovní listina'!B56)</f>
        <v/>
      </c>
      <c r="C56" s="55" t="str">
        <f>IF('Startovní listina'!D56="","",'Startovní listina'!D56)</f>
        <v/>
      </c>
      <c r="D56" s="55" t="str">
        <f>IF('Startovní listina'!E56="","",'Startovní listina'!E56)</f>
        <v/>
      </c>
      <c r="E56" s="56" t="str">
        <f>IF('Startovní listina'!F56="","",'Startovní listina'!F56)</f>
        <v/>
      </c>
      <c r="F56" s="19"/>
      <c r="G56" s="20"/>
      <c r="H56" s="57" t="str">
        <f t="shared" si="8"/>
        <v/>
      </c>
      <c r="I56" s="58" t="str">
        <f t="shared" si="9"/>
        <v/>
      </c>
      <c r="K56" s="46"/>
      <c r="P56" s="46" t="str">
        <f t="shared" si="2"/>
        <v/>
      </c>
      <c r="Q56" s="46" t="str">
        <f t="shared" si="3"/>
        <v/>
      </c>
      <c r="R56" s="46" t="str">
        <f t="shared" si="4"/>
        <v/>
      </c>
      <c r="S56" s="46" t="str">
        <f t="shared" si="5"/>
        <v/>
      </c>
      <c r="T56" s="46" t="str">
        <f t="shared" si="6"/>
        <v/>
      </c>
      <c r="U56" s="54" t="str">
        <f t="shared" si="7"/>
        <v/>
      </c>
    </row>
    <row r="57" spans="1:21" x14ac:dyDescent="0.3">
      <c r="A57" s="32" t="s">
        <v>59</v>
      </c>
      <c r="B57" s="55" t="str">
        <f>IF('Startovní listina'!B57="","",'Startovní listina'!B57)</f>
        <v/>
      </c>
      <c r="C57" s="55" t="str">
        <f>IF('Startovní listina'!D57="","",'Startovní listina'!D57)</f>
        <v/>
      </c>
      <c r="D57" s="55" t="str">
        <f>IF('Startovní listina'!E57="","",'Startovní listina'!E57)</f>
        <v/>
      </c>
      <c r="E57" s="56" t="str">
        <f>IF('Startovní listina'!F57="","",'Startovní listina'!F57)</f>
        <v/>
      </c>
      <c r="F57" s="19"/>
      <c r="G57" s="20"/>
      <c r="H57" s="57" t="str">
        <f t="shared" si="8"/>
        <v/>
      </c>
      <c r="I57" s="58" t="str">
        <f t="shared" si="9"/>
        <v/>
      </c>
      <c r="K57" s="46"/>
      <c r="P57" s="46" t="str">
        <f t="shared" si="2"/>
        <v/>
      </c>
      <c r="Q57" s="46" t="str">
        <f t="shared" si="3"/>
        <v/>
      </c>
      <c r="R57" s="46" t="str">
        <f t="shared" si="4"/>
        <v/>
      </c>
      <c r="S57" s="46" t="str">
        <f t="shared" si="5"/>
        <v/>
      </c>
      <c r="T57" s="46" t="str">
        <f t="shared" si="6"/>
        <v/>
      </c>
      <c r="U57" s="54" t="str">
        <f t="shared" si="7"/>
        <v/>
      </c>
    </row>
    <row r="58" spans="1:21" x14ac:dyDescent="0.3">
      <c r="A58" s="32" t="s">
        <v>60</v>
      </c>
      <c r="B58" s="55" t="str">
        <f>IF('Startovní listina'!B58="","",'Startovní listina'!B58)</f>
        <v/>
      </c>
      <c r="C58" s="55" t="str">
        <f>IF('Startovní listina'!D58="","",'Startovní listina'!D58)</f>
        <v/>
      </c>
      <c r="D58" s="55" t="str">
        <f>IF('Startovní listina'!E58="","",'Startovní listina'!E58)</f>
        <v/>
      </c>
      <c r="E58" s="56" t="str">
        <f>IF('Startovní listina'!F58="","",'Startovní listina'!F58)</f>
        <v/>
      </c>
      <c r="F58" s="19"/>
      <c r="G58" s="20"/>
      <c r="H58" s="57" t="str">
        <f t="shared" si="8"/>
        <v/>
      </c>
      <c r="I58" s="58" t="str">
        <f t="shared" si="9"/>
        <v/>
      </c>
      <c r="K58" s="46"/>
      <c r="P58" s="46" t="str">
        <f t="shared" si="2"/>
        <v/>
      </c>
      <c r="Q58" s="46" t="str">
        <f t="shared" si="3"/>
        <v/>
      </c>
      <c r="R58" s="46" t="str">
        <f t="shared" si="4"/>
        <v/>
      </c>
      <c r="S58" s="46" t="str">
        <f t="shared" si="5"/>
        <v/>
      </c>
      <c r="T58" s="46" t="str">
        <f t="shared" si="6"/>
        <v/>
      </c>
      <c r="U58" s="54" t="str">
        <f t="shared" si="7"/>
        <v/>
      </c>
    </row>
    <row r="59" spans="1:21" x14ac:dyDescent="0.3">
      <c r="A59" s="32" t="s">
        <v>61</v>
      </c>
      <c r="B59" s="55" t="str">
        <f>IF('Startovní listina'!B59="","",'Startovní listina'!B59)</f>
        <v/>
      </c>
      <c r="C59" s="55" t="str">
        <f>IF('Startovní listina'!D59="","",'Startovní listina'!D59)</f>
        <v/>
      </c>
      <c r="D59" s="55" t="str">
        <f>IF('Startovní listina'!E59="","",'Startovní listina'!E59)</f>
        <v/>
      </c>
      <c r="E59" s="56" t="str">
        <f>IF('Startovní listina'!F59="","",'Startovní listina'!F59)</f>
        <v/>
      </c>
      <c r="F59" s="19"/>
      <c r="G59" s="20"/>
      <c r="H59" s="57" t="str">
        <f t="shared" si="8"/>
        <v/>
      </c>
      <c r="I59" s="58" t="str">
        <f t="shared" si="9"/>
        <v/>
      </c>
      <c r="K59" s="46"/>
      <c r="P59" s="46" t="str">
        <f t="shared" si="2"/>
        <v/>
      </c>
      <c r="Q59" s="46" t="str">
        <f t="shared" si="3"/>
        <v/>
      </c>
      <c r="R59" s="46" t="str">
        <f t="shared" si="4"/>
        <v/>
      </c>
      <c r="S59" s="46" t="str">
        <f t="shared" si="5"/>
        <v/>
      </c>
      <c r="T59" s="46" t="str">
        <f t="shared" si="6"/>
        <v/>
      </c>
      <c r="U59" s="54" t="str">
        <f t="shared" si="7"/>
        <v/>
      </c>
    </row>
    <row r="60" spans="1:21" x14ac:dyDescent="0.3">
      <c r="A60" s="32" t="s">
        <v>62</v>
      </c>
      <c r="B60" s="55" t="str">
        <f>IF('Startovní listina'!B60="","",'Startovní listina'!B60)</f>
        <v/>
      </c>
      <c r="C60" s="55" t="str">
        <f>IF('Startovní listina'!D60="","",'Startovní listina'!D60)</f>
        <v/>
      </c>
      <c r="D60" s="55" t="str">
        <f>IF('Startovní listina'!E60="","",'Startovní listina'!E60)</f>
        <v/>
      </c>
      <c r="E60" s="56" t="str">
        <f>IF('Startovní listina'!F60="","",'Startovní listina'!F60)</f>
        <v/>
      </c>
      <c r="F60" s="19"/>
      <c r="G60" s="20"/>
      <c r="H60" s="57" t="str">
        <f t="shared" si="8"/>
        <v/>
      </c>
      <c r="I60" s="58" t="str">
        <f t="shared" si="9"/>
        <v/>
      </c>
      <c r="K60" s="46"/>
      <c r="P60" s="46" t="str">
        <f t="shared" si="2"/>
        <v/>
      </c>
      <c r="Q60" s="46" t="str">
        <f t="shared" si="3"/>
        <v/>
      </c>
      <c r="R60" s="46" t="str">
        <f t="shared" si="4"/>
        <v/>
      </c>
      <c r="S60" s="46" t="str">
        <f t="shared" si="5"/>
        <v/>
      </c>
      <c r="T60" s="46" t="str">
        <f t="shared" si="6"/>
        <v/>
      </c>
      <c r="U60" s="54" t="str">
        <f t="shared" si="7"/>
        <v/>
      </c>
    </row>
    <row r="61" spans="1:21" x14ac:dyDescent="0.3">
      <c r="A61" s="32" t="s">
        <v>63</v>
      </c>
      <c r="B61" s="55" t="str">
        <f>IF('Startovní listina'!B61="","",'Startovní listina'!B61)</f>
        <v/>
      </c>
      <c r="C61" s="55" t="str">
        <f>IF('Startovní listina'!D61="","",'Startovní listina'!D61)</f>
        <v/>
      </c>
      <c r="D61" s="55" t="str">
        <f>IF('Startovní listina'!E61="","",'Startovní listina'!E61)</f>
        <v/>
      </c>
      <c r="E61" s="56" t="str">
        <f>IF('Startovní listina'!F61="","",'Startovní listina'!F61)</f>
        <v/>
      </c>
      <c r="F61" s="19"/>
      <c r="G61" s="20"/>
      <c r="H61" s="57" t="str">
        <f t="shared" si="8"/>
        <v/>
      </c>
      <c r="I61" s="58" t="str">
        <f t="shared" si="9"/>
        <v/>
      </c>
      <c r="K61" s="46"/>
      <c r="P61" s="46" t="str">
        <f t="shared" si="2"/>
        <v/>
      </c>
      <c r="Q61" s="46" t="str">
        <f t="shared" si="3"/>
        <v/>
      </c>
      <c r="R61" s="46" t="str">
        <f t="shared" si="4"/>
        <v/>
      </c>
      <c r="S61" s="46" t="str">
        <f t="shared" si="5"/>
        <v/>
      </c>
      <c r="T61" s="46" t="str">
        <f t="shared" si="6"/>
        <v/>
      </c>
      <c r="U61" s="59" t="str">
        <f t="shared" si="7"/>
        <v/>
      </c>
    </row>
    <row r="62" spans="1:21" ht="15" thickBot="1" x14ac:dyDescent="0.35">
      <c r="A62" s="32" t="s">
        <v>64</v>
      </c>
      <c r="B62" s="55" t="str">
        <f>IF('Startovní listina'!B62="","",'Startovní listina'!B62)</f>
        <v/>
      </c>
      <c r="C62" s="55" t="str">
        <f>IF('Startovní listina'!D62="","",'Startovní listina'!D62)</f>
        <v/>
      </c>
      <c r="D62" s="55" t="str">
        <f>IF('Startovní listina'!E62="","",'Startovní listina'!E62)</f>
        <v/>
      </c>
      <c r="E62" s="56" t="str">
        <f>IF('Startovní listina'!F62="","",'Startovní listina'!F62)</f>
        <v/>
      </c>
      <c r="F62" s="21"/>
      <c r="G62" s="22"/>
      <c r="H62" s="57" t="str">
        <f t="shared" si="8"/>
        <v/>
      </c>
      <c r="I62" s="58" t="str">
        <f t="shared" si="9"/>
        <v/>
      </c>
      <c r="K62" s="46"/>
      <c r="P62" s="46" t="str">
        <f t="shared" si="2"/>
        <v/>
      </c>
      <c r="Q62" s="46" t="str">
        <f t="shared" si="3"/>
        <v/>
      </c>
      <c r="R62" s="46" t="str">
        <f t="shared" si="4"/>
        <v/>
      </c>
      <c r="S62" s="46" t="str">
        <f t="shared" si="5"/>
        <v/>
      </c>
      <c r="T62" s="46" t="str">
        <f t="shared" si="6"/>
        <v/>
      </c>
      <c r="U62" s="59" t="str">
        <f t="shared" si="7"/>
        <v/>
      </c>
    </row>
    <row r="63" spans="1:21" ht="15" thickTop="1" x14ac:dyDescent="0.3"/>
  </sheetData>
  <sheetProtection sort="0" autoFilter="0"/>
  <autoFilter ref="A12:I12" xr:uid="{00000000-0009-0000-0000-000001000000}">
    <sortState xmlns:xlrd2="http://schemas.microsoft.com/office/spreadsheetml/2017/richdata2" ref="A13:I62">
      <sortCondition ref="A12"/>
    </sortState>
  </autoFilter>
  <mergeCells count="13">
    <mergeCell ref="M17:N17"/>
    <mergeCell ref="C10:G10"/>
    <mergeCell ref="A1:I1"/>
    <mergeCell ref="C2:G2"/>
    <mergeCell ref="C4:G4"/>
    <mergeCell ref="C6:G6"/>
    <mergeCell ref="C8:G8"/>
    <mergeCell ref="L12:N12"/>
    <mergeCell ref="M13:N13"/>
    <mergeCell ref="M14:N14"/>
    <mergeCell ref="M15:N15"/>
    <mergeCell ref="M16:N16"/>
    <mergeCell ref="L2:V10"/>
  </mergeCells>
  <conditionalFormatting sqref="A13:I62">
    <cfRule type="expression" dxfId="15" priority="26">
      <formula>$E13="RO-1"</formula>
    </cfRule>
    <cfRule type="expression" dxfId="14" priority="25">
      <formula>$E13="RO-Z"</formula>
    </cfRule>
    <cfRule type="expression" dxfId="13" priority="15">
      <formula>$E13="Nic"</formula>
    </cfRule>
    <cfRule type="expression" dxfId="12" priority="16">
      <formula>$E13="RO-V"</formula>
    </cfRule>
    <cfRule type="expression" dxfId="11" priority="28">
      <formula>$E13="RO-3"</formula>
    </cfRule>
    <cfRule type="expression" dxfId="10" priority="27">
      <formula>$E13="RO-2"</formula>
    </cfRule>
  </conditionalFormatting>
  <conditionalFormatting sqref="F13:G20">
    <cfRule type="expression" dxfId="9" priority="1">
      <formula>$E13="Nic"</formula>
    </cfRule>
    <cfRule type="expression" dxfId="8" priority="2">
      <formula>$E13="RO-V"</formula>
    </cfRule>
    <cfRule type="expression" dxfId="7" priority="3">
      <formula>$E13="RO-Z"</formula>
    </cfRule>
    <cfRule type="expression" dxfId="6" priority="4">
      <formula>$E13="RO-1"</formula>
    </cfRule>
    <cfRule type="expression" dxfId="5" priority="5">
      <formula>$E13="RO-2"</formula>
    </cfRule>
    <cfRule type="expression" dxfId="4" priority="6">
      <formula>$E13="RO-3"</formula>
    </cfRule>
  </conditionalFormatting>
  <conditionalFormatting sqref="I51:I52">
    <cfRule type="expression" dxfId="3" priority="17">
      <formula>$E51="RO-Z"</formula>
    </cfRule>
    <cfRule type="expression" dxfId="2" priority="18">
      <formula>$E51="RO-1"</formula>
    </cfRule>
    <cfRule type="expression" dxfId="1" priority="19">
      <formula>$E51="RO-2"</formula>
    </cfRule>
    <cfRule type="expression" dxfId="0" priority="20">
      <formula>$E51="RO-3"</formula>
    </cfRule>
  </conditionalFormatting>
  <dataValidations count="1">
    <dataValidation type="list" allowBlank="1" showInputMessage="1" showErrorMessage="1" sqref="I10" xr:uid="{00000000-0002-0000-0100-000000000000}">
      <formula1>"Dle třídy,Celkové"</formula1>
    </dataValidation>
  </dataValidations>
  <pageMargins left="0.17" right="0.2" top="0.25" bottom="0.78740157499999996" header="0.19" footer="0.3"/>
  <pageSetup paperSize="9" orientation="portrait" r:id="rId1"/>
  <headerFooter>
    <oddFooter>&amp;L_x000D_&amp;1#&amp;"Calibri"&amp;10&amp;K000000 Public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Startovní listina</vt:lpstr>
      <vt:lpstr>výsledková listina</vt:lpstr>
      <vt:lpstr>'výsledková listina'!Oblast_tisku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Pech</dc:creator>
  <cp:lastModifiedBy>Marek Remeš</cp:lastModifiedBy>
  <cp:lastPrinted>2023-06-02T13:34:20Z</cp:lastPrinted>
  <dcterms:created xsi:type="dcterms:W3CDTF">2023-05-18T08:48:00Z</dcterms:created>
  <dcterms:modified xsi:type="dcterms:W3CDTF">2023-08-11T08:30:57Z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27aee4-97bb-4fcf-9f82-ba3bf94d35f3_Enabled">
    <vt:lpwstr>true</vt:lpwstr>
  </property>
  <property fmtid="{D5CDD505-2E9C-101B-9397-08002B2CF9AE}" pid="3" name="MSIP_Label_4527aee4-97bb-4fcf-9f82-ba3bf94d35f3_SetDate">
    <vt:lpwstr>2023-05-19T09:50:31Z</vt:lpwstr>
  </property>
  <property fmtid="{D5CDD505-2E9C-101B-9397-08002B2CF9AE}" pid="4" name="MSIP_Label_4527aee4-97bb-4fcf-9f82-ba3bf94d35f3_Method">
    <vt:lpwstr>Privileged</vt:lpwstr>
  </property>
  <property fmtid="{D5CDD505-2E9C-101B-9397-08002B2CF9AE}" pid="5" name="MSIP_Label_4527aee4-97bb-4fcf-9f82-ba3bf94d35f3_Name">
    <vt:lpwstr>Public</vt:lpwstr>
  </property>
  <property fmtid="{D5CDD505-2E9C-101B-9397-08002B2CF9AE}" pid="6" name="MSIP_Label_4527aee4-97bb-4fcf-9f82-ba3bf94d35f3_SiteId">
    <vt:lpwstr>d29b7a9b-6edb-4720-99a8-3c5c6c3eeeb0</vt:lpwstr>
  </property>
  <property fmtid="{D5CDD505-2E9C-101B-9397-08002B2CF9AE}" pid="7" name="MSIP_Label_4527aee4-97bb-4fcf-9f82-ba3bf94d35f3_ActionId">
    <vt:lpwstr>7a54a2b5-7192-44d8-b661-48f882c7da0c</vt:lpwstr>
  </property>
  <property fmtid="{D5CDD505-2E9C-101B-9397-08002B2CF9AE}" pid="8" name="MSIP_Label_4527aee4-97bb-4fcf-9f82-ba3bf94d35f3_ContentBits">
    <vt:lpwstr>2</vt:lpwstr>
  </property>
</Properties>
</file>