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ista\Desktop\"/>
    </mc:Choice>
  </mc:AlternateContent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activeTab="2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C7" i="28"/>
  <c r="C7" i="27"/>
  <c r="C7" i="26"/>
  <c r="C7" i="25"/>
  <c r="C7" i="24"/>
  <c r="C7" i="23"/>
  <c r="C7" i="22"/>
  <c r="C7" i="21"/>
  <c r="C7" i="20"/>
  <c r="C7" i="19"/>
  <c r="C7" i="18"/>
  <c r="C7" i="17"/>
  <c r="C7" i="16"/>
  <c r="C7" i="15"/>
  <c r="C7" i="14"/>
  <c r="C7" i="13"/>
  <c r="C7" i="12"/>
  <c r="C7" i="11"/>
  <c r="C7" i="10"/>
  <c r="C7" i="9"/>
  <c r="C7" i="8"/>
  <c r="C7" i="7"/>
  <c r="C7" i="6"/>
  <c r="G5" i="3" l="1"/>
  <c r="C14" i="7" s="1"/>
  <c r="G6" i="3"/>
  <c r="C14" i="8" s="1"/>
  <c r="G7" i="3"/>
  <c r="C14" i="9" s="1"/>
  <c r="G8" i="3"/>
  <c r="C14" i="10" s="1"/>
  <c r="G9" i="3"/>
  <c r="C14" i="11" s="1"/>
  <c r="G10" i="3"/>
  <c r="C14" i="12" s="1"/>
  <c r="G11" i="3"/>
  <c r="C14" i="13" s="1"/>
  <c r="G12" i="3"/>
  <c r="C14" i="14" s="1"/>
  <c r="G13" i="3"/>
  <c r="C14" i="15" s="1"/>
  <c r="G14" i="3"/>
  <c r="C14" i="16" s="1"/>
  <c r="G15" i="3"/>
  <c r="C14" i="17" s="1"/>
  <c r="G16" i="3"/>
  <c r="C14" i="18" s="1"/>
  <c r="G17" i="3"/>
  <c r="C14" i="19" s="1"/>
  <c r="G18" i="3"/>
  <c r="C14" i="20" s="1"/>
  <c r="G19" i="3"/>
  <c r="C14" i="21" s="1"/>
  <c r="G20" i="3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C27" i="17"/>
  <c r="C27" i="16"/>
  <c r="C27" i="15"/>
  <c r="C27" i="14"/>
  <c r="C27" i="13"/>
  <c r="C27" i="12"/>
  <c r="C27" i="11"/>
  <c r="C27" i="10"/>
  <c r="C27" i="9"/>
  <c r="C27" i="8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G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12" i="11"/>
  <c r="C11" i="11"/>
  <c r="C10" i="11"/>
  <c r="C9" i="11"/>
  <c r="C5" i="11"/>
  <c r="C4" i="11"/>
  <c r="C3" i="11"/>
  <c r="C13" i="10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I26" i="44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10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M3" i="3"/>
  <c r="F26" i="29"/>
  <c r="I26" i="29" s="1"/>
  <c r="C19" i="5" l="1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G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H21" i="40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42"/>
  <c r="G26" i="36"/>
  <c r="G24" i="48"/>
  <c r="D6" i="44"/>
  <c r="G26" i="44"/>
  <c r="D6" i="50"/>
  <c r="G26" i="50"/>
  <c r="G24" i="50"/>
  <c r="C23" i="29"/>
  <c r="L5" i="3"/>
  <c r="N7" i="3"/>
  <c r="C19" i="23"/>
  <c r="L9" i="3"/>
  <c r="M9" i="3"/>
  <c r="L10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0" i="52"/>
  <c r="H26" i="48"/>
  <c r="H26" i="34"/>
  <c r="H25" i="40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G26" i="48"/>
  <c r="G21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D7" i="18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I24" i="44" l="1"/>
  <c r="G24" i="44" s="1"/>
  <c r="H26" i="45"/>
  <c r="H26" i="49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G19" i="37" s="1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H27" i="3" s="1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17" l="1"/>
  <c r="I15" i="3" s="1"/>
  <c r="H15" i="3"/>
  <c r="D29" i="10"/>
  <c r="I8" i="3" s="1"/>
  <c r="H8" i="3"/>
  <c r="D29" i="14"/>
  <c r="I12" i="3" s="1"/>
  <c r="H12" i="3"/>
  <c r="D29" i="20"/>
  <c r="I18" i="3" s="1"/>
  <c r="H18" i="3"/>
  <c r="K46" i="3"/>
  <c r="H22" i="3"/>
  <c r="D29" i="18"/>
  <c r="I16" i="3" s="1"/>
  <c r="H16" i="3"/>
  <c r="D29" i="7"/>
  <c r="I5" i="3" s="1"/>
  <c r="H5" i="3"/>
  <c r="D29" i="11"/>
  <c r="I9" i="3" s="1"/>
  <c r="H9" i="3"/>
  <c r="D29" i="15"/>
  <c r="I13" i="3" s="1"/>
  <c r="H13" i="3"/>
  <c r="K43" i="3"/>
  <c r="H19" i="3"/>
  <c r="K47" i="3"/>
  <c r="H23" i="3"/>
  <c r="L4" i="3"/>
  <c r="H25" i="3"/>
  <c r="D29" i="12"/>
  <c r="I10" i="3" s="1"/>
  <c r="H10" i="3"/>
  <c r="D29" i="16"/>
  <c r="I14" i="3" s="1"/>
  <c r="H14" i="3"/>
  <c r="K44" i="3"/>
  <c r="H20" i="3"/>
  <c r="D29" i="26"/>
  <c r="I24" i="3" s="1"/>
  <c r="H24" i="3"/>
  <c r="D29" i="13"/>
  <c r="I11" i="3" s="1"/>
  <c r="H11" i="3"/>
  <c r="D29" i="19"/>
  <c r="I17" i="3" s="1"/>
  <c r="H17" i="3"/>
  <c r="D29" i="23"/>
  <c r="I21" i="3" s="1"/>
  <c r="H21" i="3"/>
  <c r="L3" i="3"/>
  <c r="H26" i="3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N17" i="3"/>
  <c r="M14" i="3"/>
  <c r="N14" i="3"/>
  <c r="M15" i="3"/>
  <c r="N15" i="3"/>
  <c r="L2" i="3" l="1"/>
  <c r="G4" i="3"/>
  <c r="C14" i="6" s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2" i="3" l="1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<sst xmlns="http://schemas.openxmlformats.org/spreadsheetml/2006/main" count="1299" uniqueCount="92">
  <si>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</si>
  <si>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</si>
  <si>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</si>
  <si>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</si>
  <si>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</si>
  <si>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</si>
  <si>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</si>
  <si>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</si>
  <si>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</si>
  <si>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</si>
  <si>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</si>
  <si>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</si>
  <si>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</si>
  <si>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</si>
  <si>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</si>
  <si>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</si>
  <si>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</si>
  <si>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</si>
  <si>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</si>
  <si>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</si>
  <si>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</si>
  <si>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</si>
  <si>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</si>
  <si>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</si>
  <si>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</si>
  <si>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</si>
  <si>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</si>
  <si>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</si>
  <si>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</si>
  <si>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</si>
  <si>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</si>
  <si>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</si>
  <si>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</si>
  <si>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</si>
  <si>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</si>
  <si>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</si>
  <si>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</si>
  <si>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</si>
  <si>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</si>
  <si>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</si>
  <si>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</si>
  <si>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</si>
  <si>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</si>
  <si>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</si>
  <si>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</si>
  <si>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</si>
  <si>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</si>
  <si>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</si>
  <si>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</si>
  <si>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</si>
  <si>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</si>
  <si>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</si>
  <si>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</si>
  <si>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</si>
  <si>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</si>
  <si>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</si>
  <si>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</si>
  <si>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</si>
  <si>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</si>
  <si>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</si>
  <si>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</si>
  <si>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</si>
  <si>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</si>
  <si>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</si>
  <si>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</si>
  <si>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</si>
  <si>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</si>
  <si>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</si>
  <si>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</si>
  <si>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</si>
  <si>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</si>
  <si>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</si>
  <si>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</si>
  <si>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</si>
  <si>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</si>
  <si>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</si>
  <si>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</si>
  <si>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</si>
  <si>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</si>
  <si>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</si>
  <si>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</si>
  <si>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</si>
  <si>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</si>
  <si>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</si>
  <si>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Magda Maralíková</t>
  </si>
  <si>
    <t>Žofie</t>
  </si>
  <si>
    <t xml:space="preserve">kříženec </t>
  </si>
  <si>
    <t>Markéta Kufová</t>
  </si>
  <si>
    <t>Emma</t>
  </si>
  <si>
    <t xml:space="preserve">Kristýna Barošová </t>
  </si>
  <si>
    <t xml:space="preserve">Monika Javorová </t>
  </si>
  <si>
    <t>NBBC CUP , Metylovice Fotbalové hřiště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</si>
</sst>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 applyFont="1" applyFill="1" applyAlignment="1"/>
    <xf numFmtId="164" fontId="6" fillId="0" borderId="1" xfId="5" applyFont="1" applyFill="1" applyBorder="1" applyAlignment="1" applyProtection="1">
      <alignment horizontal="center" vertical="center"/>
      <protection locked="0"/>
    </xf>
    <xf numFmtId="164" fontId="6" fillId="0" borderId="1" xfId="5" applyFont="1" applyFill="1" applyBorder="1" applyAlignment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ont="1" applyFill="1" applyBorder="1" applyAlignment="1"/>
    <xf numFmtId="164" fontId="2" fillId="6" borderId="5" xfId="5" applyFont="1" applyFill="1" applyBorder="1" applyAlignment="1"/>
    <xf numFmtId="164" fontId="2" fillId="6" borderId="7" xfId="5" applyFont="1" applyFill="1" applyBorder="1" applyAlignment="1"/>
    <xf numFmtId="164" fontId="2" fillId="10" borderId="10" xfId="5" applyFont="1" applyFill="1" applyBorder="1" applyAlignment="1"/>
    <xf numFmtId="49" fontId="6" fillId="0" borderId="11" xfId="5" applyNumberFormat="1" applyFont="1" applyFill="1" applyBorder="1" applyAlignment="1" applyProtection="1">
      <alignment horizontal="center"/>
      <protection locked="0"/>
    </xf>
    <xf numFmtId="164" fontId="2" fillId="10" borderId="1" xfId="5" applyFont="1" applyFill="1" applyBorder="1" applyAlignment="1"/>
    <xf numFmtId="164" fontId="2" fillId="10" borderId="12" xfId="5" applyFont="1" applyFill="1" applyBorder="1" applyAlignment="1"/>
    <xf numFmtId="49" fontId="6" fillId="0" borderId="13" xfId="5" applyNumberFormat="1" applyFont="1" applyFill="1" applyBorder="1" applyAlignment="1" applyProtection="1">
      <alignment horizontal="center"/>
      <protection locked="0"/>
    </xf>
    <xf numFmtId="164" fontId="2" fillId="10" borderId="14" xfId="5" applyFont="1" applyFill="1" applyBorder="1" applyAlignment="1"/>
    <xf numFmtId="164" fontId="2" fillId="4" borderId="10" xfId="5" applyFont="1" applyFill="1" applyBorder="1" applyAlignment="1"/>
    <xf numFmtId="164" fontId="2" fillId="4" borderId="1" xfId="5" applyFont="1" applyFill="1" applyBorder="1" applyAlignment="1"/>
    <xf numFmtId="164" fontId="2" fillId="4" borderId="12" xfId="5" applyFont="1" applyFill="1" applyBorder="1" applyAlignment="1"/>
    <xf numFmtId="164" fontId="2" fillId="4" borderId="14" xfId="5" applyFont="1" applyFill="1" applyBorder="1" applyAlignment="1"/>
    <xf numFmtId="164" fontId="2" fillId="11" borderId="10" xfId="5" applyFont="1" applyFill="1" applyBorder="1" applyAlignment="1"/>
    <xf numFmtId="164" fontId="2" fillId="11" borderId="1" xfId="5" applyFont="1" applyFill="1" applyBorder="1" applyAlignment="1"/>
    <xf numFmtId="164" fontId="2" fillId="11" borderId="12" xfId="5" applyFont="1" applyFill="1" applyBorder="1" applyAlignment="1"/>
    <xf numFmtId="164" fontId="2" fillId="11" borderId="14" xfId="5" applyFont="1" applyFill="1" applyBorder="1" applyAlignment="1"/>
    <xf numFmtId="164" fontId="2" fillId="12" borderId="10" xfId="5" applyFont="1" applyFill="1" applyBorder="1" applyAlignment="1"/>
    <xf numFmtId="164" fontId="2" fillId="12" borderId="1" xfId="5" applyFont="1" applyFill="1" applyBorder="1" applyAlignment="1"/>
    <xf numFmtId="164" fontId="2" fillId="12" borderId="12" xfId="5" applyFont="1" applyFill="1" applyBorder="1" applyAlignment="1"/>
    <xf numFmtId="164" fontId="2" fillId="12" borderId="14" xfId="5" applyFont="1" applyFill="1" applyBorder="1" applyAlignment="1"/>
    <xf numFmtId="164" fontId="8" fillId="0" borderId="0" xfId="5" applyFont="1" applyFill="1" applyAlignment="1"/>
    <xf numFmtId="164" fontId="9" fillId="0" borderId="0" xfId="5" applyFont="1" applyFill="1" applyAlignment="1"/>
    <xf numFmtId="164" fontId="10" fillId="0" borderId="0" xfId="5" applyFont="1" applyFill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Font="1" applyFill="1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 applyFill="1" applyAlignment="1"/>
    <xf numFmtId="164" fontId="13" fillId="0" borderId="0" xfId="5" applyFont="1" applyFill="1" applyAlignment="1"/>
    <xf numFmtId="164" fontId="10" fillId="0" borderId="0" xfId="5" applyFont="1" applyFill="1" applyAlignme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Fill="1" applyAlignment="1">
      <alignment horizontal="center"/>
    </xf>
    <xf numFmtId="164" fontId="14" fillId="0" borderId="0" xfId="5" applyFont="1" applyFill="1" applyAlignment="1"/>
    <xf numFmtId="164" fontId="6" fillId="14" borderId="0" xfId="5" applyFont="1" applyFill="1" applyAlignment="1"/>
    <xf numFmtId="168" fontId="2" fillId="0" borderId="0" xfId="5" applyNumberFormat="1" applyFont="1" applyFill="1" applyAlignment="1"/>
    <xf numFmtId="164" fontId="2" fillId="14" borderId="0" xfId="5" applyFont="1" applyFill="1" applyAlignment="1">
      <alignment horizontal="center" vertical="center" wrapText="1"/>
    </xf>
    <xf numFmtId="164" fontId="2" fillId="14" borderId="0" xfId="5" applyFont="1" applyFill="1" applyAlignment="1">
      <alignment horizontal="center"/>
    </xf>
    <xf numFmtId="49" fontId="2" fillId="14" borderId="0" xfId="5" applyNumberFormat="1" applyFont="1" applyFill="1" applyAlignment="1"/>
    <xf numFmtId="164" fontId="2" fillId="14" borderId="0" xfId="5" applyFont="1" applyFill="1" applyAlignment="1"/>
    <xf numFmtId="164" fontId="2" fillId="15" borderId="1" xfId="5" applyFont="1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Fill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Font="1" applyFill="1" applyBorder="1" applyAlignment="1" applyProtection="1">
      <alignment horizontal="center"/>
      <protection locked="0"/>
    </xf>
    <xf numFmtId="164" fontId="2" fillId="0" borderId="8" xfId="5" applyFont="1" applyFill="1" applyBorder="1" applyAlignment="1" applyProtection="1">
      <alignment horizontal="center"/>
      <protection locked="0"/>
    </xf>
    <xf numFmtId="164" fontId="2" fillId="0" borderId="1" xfId="5" applyFont="1" applyFill="1" applyBorder="1" applyAlignment="1" applyProtection="1">
      <alignment horizontal="center" vertical="center"/>
    </xf>
    <xf numFmtId="164" fontId="2" fillId="0" borderId="16" xfId="5" applyFont="1" applyFill="1" applyBorder="1" applyAlignment="1" applyProtection="1">
      <alignment horizontal="center" vertical="center"/>
    </xf>
    <xf numFmtId="165" fontId="2" fillId="0" borderId="16" xfId="5" applyNumberFormat="1" applyFont="1" applyFill="1" applyBorder="1" applyAlignment="1" applyProtection="1">
      <alignment horizontal="center" vertical="center"/>
    </xf>
    <xf numFmtId="166" fontId="2" fillId="0" borderId="16" xfId="5" applyNumberFormat="1" applyFont="1" applyFill="1" applyBorder="1" applyAlignment="1" applyProtection="1">
      <alignment horizontal="center" vertical="center"/>
    </xf>
    <xf numFmtId="165" fontId="2" fillId="0" borderId="1" xfId="5" applyNumberFormat="1" applyFont="1" applyFill="1" applyBorder="1" applyAlignment="1" applyProtection="1">
      <alignment horizontal="center" vertical="center"/>
    </xf>
    <xf numFmtId="166" fontId="2" fillId="0" borderId="1" xfId="5" applyNumberFormat="1" applyFont="1" applyFill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Fill="1" applyBorder="1" applyAlignment="1">
      <alignment horizontal="center"/>
    </xf>
    <xf numFmtId="164" fontId="6" fillId="0" borderId="0" xfId="5" applyFont="1" applyFill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Fill="1" applyBorder="1" applyAlignment="1" applyProtection="1">
      <alignment horizontal="center"/>
      <protection locked="0"/>
    </xf>
    <xf numFmtId="49" fontId="6" fillId="0" borderId="6" xfId="5" applyNumberFormat="1" applyFont="1" applyFill="1" applyBorder="1" applyAlignment="1" applyProtection="1">
      <alignment horizontal="center"/>
      <protection locked="0"/>
    </xf>
    <xf numFmtId="167" fontId="6" fillId="0" borderId="8" xfId="5" applyNumberFormat="1" applyFont="1" applyFill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ont="1" applyFill="1" applyAlignment="1">
      <alignment horizontal="center"/>
    </xf>
    <xf numFmtId="167" fontId="2" fillId="14" borderId="0" xfId="5" applyNumberFormat="1" applyFont="1" applyFill="1" applyAlignment="1">
      <alignment horizontal="center"/>
    </xf>
    <xf numFmtId="164" fontId="2" fillId="14" borderId="0" xfId="5" applyFont="1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ont="1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/>
    <cellStyle name="cf2" xfId="2"/>
    <cellStyle name="cf3" xfId="3"/>
    <cellStyle name="cf4" xfId="4"/>
    <cellStyle name="Excel Built-in Normal" xfId="5"/>
    <cellStyle name="Heading" xfId="6"/>
    <cellStyle name="Heading1" xfId="7"/>
    <cellStyle name="Normální" xfId="0" builtinId="0" customBuiltin="1"/>
    <cellStyle name="Result" xfId="8"/>
    <cellStyle name="Result2" xfId="9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FFE699"/>
          <bgColor rgb="FFFFE699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C6E0B4"/>
          <bgColor rgb="FFC6E0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0"/>
  <sheetViews>
    <sheetView topLeftCell="A2" workbookViewId="0">
      <selection activeCell="I15" sqref="I15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84</v>
      </c>
      <c r="C2" s="67" t="s">
        <v>85</v>
      </c>
      <c r="D2" s="67" t="s">
        <v>86</v>
      </c>
      <c r="E2" s="7" t="s">
        <v>21</v>
      </c>
      <c r="F2" s="8"/>
      <c r="H2" s="9" t="s">
        <v>7</v>
      </c>
      <c r="I2" s="83" t="s">
        <v>89</v>
      </c>
      <c r="J2" s="83"/>
      <c r="K2" s="83"/>
    </row>
    <row r="3" spans="1:11" ht="15.6" x14ac:dyDescent="0.3">
      <c r="A3" s="5">
        <v>2</v>
      </c>
      <c r="B3" s="67" t="s">
        <v>87</v>
      </c>
      <c r="C3" s="67" t="s">
        <v>88</v>
      </c>
      <c r="D3" s="67" t="s">
        <v>86</v>
      </c>
      <c r="E3" s="7" t="s">
        <v>17</v>
      </c>
      <c r="F3" s="8"/>
      <c r="H3" s="10" t="s">
        <v>8</v>
      </c>
      <c r="I3" s="84" t="s">
        <v>91</v>
      </c>
      <c r="J3" s="84"/>
      <c r="K3" s="84"/>
    </row>
    <row r="4" spans="1:11" ht="16.2" thickBot="1" x14ac:dyDescent="0.35">
      <c r="A4" s="5"/>
      <c r="B4" s="67"/>
      <c r="C4" s="67"/>
      <c r="D4" s="67"/>
      <c r="E4" s="7"/>
      <c r="F4" s="8"/>
      <c r="H4" s="11" t="s">
        <v>10</v>
      </c>
      <c r="I4" s="85">
        <v>45185</v>
      </c>
      <c r="J4" s="85"/>
      <c r="K4" s="85"/>
    </row>
    <row r="5" spans="1:11" ht="16.2" thickBot="1" x14ac:dyDescent="0.35">
      <c r="A5" s="5"/>
      <c r="B5" s="67"/>
      <c r="C5" s="67"/>
      <c r="D5" s="67"/>
      <c r="E5" s="7"/>
      <c r="F5" s="8"/>
    </row>
    <row r="6" spans="1:11" ht="18" x14ac:dyDescent="0.35">
      <c r="A6" s="5"/>
      <c r="B6" s="67"/>
      <c r="C6" s="67"/>
      <c r="D6" s="67"/>
      <c r="E6" s="7"/>
      <c r="F6" s="8"/>
      <c r="H6" s="86" t="s">
        <v>11</v>
      </c>
      <c r="I6" s="86"/>
      <c r="J6" s="86"/>
      <c r="K6" s="86"/>
    </row>
    <row r="7" spans="1:11" ht="15.6" x14ac:dyDescent="0.3">
      <c r="A7" s="5"/>
      <c r="B7" s="67"/>
      <c r="C7" s="67"/>
      <c r="D7" s="67"/>
      <c r="E7" s="7"/>
      <c r="F7" s="8"/>
      <c r="H7" s="12" t="s">
        <v>12</v>
      </c>
      <c r="I7" s="13" t="s">
        <v>89</v>
      </c>
      <c r="J7" s="14" t="s">
        <v>13</v>
      </c>
      <c r="K7" s="68" t="s">
        <v>14</v>
      </c>
    </row>
    <row r="8" spans="1:11" ht="16.2" thickBot="1" x14ac:dyDescent="0.35">
      <c r="A8" s="5"/>
      <c r="B8" s="67"/>
      <c r="C8" s="67"/>
      <c r="D8" s="67"/>
      <c r="E8" s="7"/>
      <c r="F8" s="8"/>
      <c r="H8" s="15" t="s">
        <v>15</v>
      </c>
      <c r="I8" s="16" t="s">
        <v>90</v>
      </c>
      <c r="J8" s="17" t="s">
        <v>16</v>
      </c>
      <c r="K8" s="69" t="s">
        <v>14</v>
      </c>
    </row>
    <row r="9" spans="1:11" ht="16.2" thickBot="1" x14ac:dyDescent="0.35">
      <c r="A9" s="5"/>
      <c r="B9" s="67"/>
      <c r="C9" s="67"/>
      <c r="D9" s="67"/>
      <c r="E9" s="7"/>
      <c r="F9" s="8"/>
    </row>
    <row r="10" spans="1:11" ht="18" x14ac:dyDescent="0.35">
      <c r="A10" s="5"/>
      <c r="B10" s="67"/>
      <c r="C10" s="67"/>
      <c r="D10" s="67"/>
      <c r="E10" s="7"/>
      <c r="F10" s="8"/>
      <c r="H10" s="87" t="s">
        <v>18</v>
      </c>
      <c r="I10" s="87"/>
      <c r="J10" s="87"/>
      <c r="K10" s="87"/>
    </row>
    <row r="11" spans="1:11" ht="15.6" x14ac:dyDescent="0.3">
      <c r="A11" s="5"/>
      <c r="B11" s="67"/>
      <c r="C11" s="67"/>
      <c r="D11" s="67"/>
      <c r="E11" s="7"/>
      <c r="F11" s="8"/>
      <c r="H11" s="18" t="s">
        <v>12</v>
      </c>
      <c r="I11" s="13" t="s">
        <v>89</v>
      </c>
      <c r="J11" s="19" t="s">
        <v>13</v>
      </c>
      <c r="K11" s="68" t="s">
        <v>14</v>
      </c>
    </row>
    <row r="12" spans="1:11" ht="16.2" thickBot="1" x14ac:dyDescent="0.35">
      <c r="A12" s="5"/>
      <c r="B12" s="67"/>
      <c r="C12" s="67"/>
      <c r="D12" s="67"/>
      <c r="E12" s="7"/>
      <c r="F12" s="8"/>
      <c r="H12" s="20" t="s">
        <v>15</v>
      </c>
      <c r="I12" s="16" t="s">
        <v>90</v>
      </c>
      <c r="J12" s="21" t="s">
        <v>16</v>
      </c>
      <c r="K12" s="69" t="s">
        <v>14</v>
      </c>
    </row>
    <row r="13" spans="1:11" ht="16.2" thickBot="1" x14ac:dyDescent="0.35">
      <c r="A13" s="5"/>
      <c r="B13" s="67"/>
      <c r="C13" s="67"/>
      <c r="D13" s="67"/>
      <c r="E13" s="7"/>
      <c r="F13" s="8"/>
    </row>
    <row r="14" spans="1:11" ht="18" x14ac:dyDescent="0.35">
      <c r="A14" s="5"/>
      <c r="B14" s="67"/>
      <c r="C14" s="67"/>
      <c r="D14" s="67"/>
      <c r="E14" s="7"/>
      <c r="F14" s="8"/>
      <c r="H14" s="88" t="s">
        <v>19</v>
      </c>
      <c r="I14" s="88"/>
      <c r="J14" s="88"/>
      <c r="K14" s="88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/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/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>
      <formula1>$A$69:$A$73</formula1>
    </dataValidation>
    <dataValidation type="list" allowBlank="1" showInputMessage="1" showErrorMessage="1" sqref="F2:F51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2"/>
  <sheetViews>
    <sheetView workbookViewId="0">
      <selection activeCell="I18" sqref="I18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/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76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81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/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34</v>
      </c>
      <c r="C5" s="34">
        <f t="shared" ref="C5:C12" si="3">IF(B5="Celkový dojem",2,IF(B5="Přivolání",4,IF(B5="Ovladatelnost na dálku",4,IF(B5="Držení aportovací činky",4,3))))</f>
        <v>4</v>
      </c>
      <c r="D5" s="36"/>
      <c r="E5" s="37">
        <v>3</v>
      </c>
      <c r="F5" s="38" t="s">
        <v>34</v>
      </c>
      <c r="G5" s="34">
        <f t="shared" si="0"/>
        <v>4</v>
      </c>
      <c r="I5" s="37">
        <v>3</v>
      </c>
      <c r="J5" s="38"/>
      <c r="K5" s="37">
        <f t="shared" si="1"/>
        <v>3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74</v>
      </c>
      <c r="C6" s="34">
        <f t="shared" si="3"/>
        <v>3</v>
      </c>
      <c r="D6" s="36"/>
      <c r="E6" s="37">
        <v>4</v>
      </c>
      <c r="F6" s="38" t="s">
        <v>77</v>
      </c>
      <c r="G6" s="34">
        <f t="shared" si="0"/>
        <v>3</v>
      </c>
      <c r="I6" s="37">
        <v>4</v>
      </c>
      <c r="J6" s="38"/>
      <c r="K6" s="37">
        <f t="shared" si="1"/>
        <v>3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36</v>
      </c>
      <c r="C7" s="34">
        <f t="shared" si="3"/>
        <v>3</v>
      </c>
      <c r="D7" s="36"/>
      <c r="E7" s="37">
        <v>5</v>
      </c>
      <c r="F7" s="38" t="s">
        <v>70</v>
      </c>
      <c r="G7" s="34">
        <f t="shared" si="0"/>
        <v>4</v>
      </c>
      <c r="I7" s="37">
        <v>5</v>
      </c>
      <c r="J7" s="38"/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33</v>
      </c>
      <c r="C8" s="34">
        <f t="shared" si="3"/>
        <v>4</v>
      </c>
      <c r="D8" s="36"/>
      <c r="E8" s="37">
        <v>6</v>
      </c>
      <c r="F8" s="38" t="s">
        <v>33</v>
      </c>
      <c r="G8" s="34">
        <f t="shared" si="0"/>
        <v>4</v>
      </c>
      <c r="I8" s="37">
        <v>6</v>
      </c>
      <c r="J8" s="38"/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32</v>
      </c>
      <c r="C9" s="34">
        <f t="shared" si="3"/>
        <v>3</v>
      </c>
      <c r="D9" s="36"/>
      <c r="E9" s="37">
        <v>7</v>
      </c>
      <c r="F9" s="38" t="s">
        <v>32</v>
      </c>
      <c r="G9" s="34">
        <f t="shared" si="0"/>
        <v>4</v>
      </c>
      <c r="I9" s="37">
        <v>7</v>
      </c>
      <c r="J9" s="38"/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75</v>
      </c>
      <c r="C10" s="34">
        <f t="shared" si="3"/>
        <v>4</v>
      </c>
      <c r="D10" s="36"/>
      <c r="E10" s="76">
        <v>8</v>
      </c>
      <c r="F10" s="77" t="s">
        <v>40</v>
      </c>
      <c r="G10" s="34">
        <f t="shared" si="0"/>
        <v>4</v>
      </c>
      <c r="I10" s="37">
        <v>8</v>
      </c>
      <c r="J10" s="38"/>
      <c r="K10" s="37">
        <f t="shared" si="1"/>
        <v>3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39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/>
      <c r="K11" s="37">
        <f t="shared" si="1"/>
        <v>3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/>
      <c r="K12" s="37">
        <f t="shared" si="1"/>
        <v>3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>
      <formula1>$B$69:$B$80</formula1>
    </dataValidation>
    <dataValidation type="list" allowBlank="1" showInputMessage="1" showErrorMessage="1" sqref="F3:F11 F13">
      <formula1>$F$69:$F$80</formula1>
    </dataValidation>
    <dataValidation type="list" allowBlank="1" showInputMessage="1" showErrorMessage="1" sqref="J3:J12">
      <formula1>$J$69:$J$79</formula1>
    </dataValidation>
    <dataValidation type="list" allowBlank="1" showInputMessage="1" showErrorMessage="1" sqref="N3:N12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1"/>
  <sheetViews>
    <sheetView tabSelected="1" workbookViewId="0">
      <selection activeCell="A2" sqref="A2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Magda Maralíková</v>
      </c>
      <c r="C2" s="70" t="str">
        <f>Startovka!C2</f>
        <v>Žofie</v>
      </c>
      <c r="D2" s="70" t="str">
        <f>Startovka!D2</f>
        <v xml:space="preserve">kříženec </v>
      </c>
      <c r="E2" s="70" t="str">
        <f>Startovka!E2</f>
        <v>OB1</v>
      </c>
      <c r="F2" s="70" t="str">
        <f>Startovka!I3</f>
        <v>NBBC CUP , Metylovice Fotbalové hřiště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1</v>
      </c>
      <c r="H2" s="72">
        <f>'1'!D28</f>
        <v>245.5</v>
      </c>
      <c r="I2" s="73" t="str">
        <f>'1'!D29</f>
        <v>Velmi dobře</v>
      </c>
      <c r="J2" s="41"/>
      <c r="K2" s="43" t="str">
        <f t="shared" ref="K2:K33" si="1">IF(E2="OB-Z",(H2)," ")</f>
        <v xml:space="preserve"> </v>
      </c>
      <c r="L2" s="43">
        <f t="shared" ref="L2:L33" si="2">IF(E2="OB1",(H2)," ")</f>
        <v>245.5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Markéta Kufová</v>
      </c>
      <c r="C3" s="70" t="str">
        <f>Startovka!C3</f>
        <v>Emma</v>
      </c>
      <c r="D3" s="70" t="str">
        <f>Startovka!D3</f>
        <v xml:space="preserve">kříženec </v>
      </c>
      <c r="E3" s="70" t="str">
        <f>Startovka!E3</f>
        <v>OB-Z</v>
      </c>
      <c r="F3" s="70" t="str">
        <f>Startovka!I3</f>
        <v>NBBC CUP , Metylovice Fotbalové hřiště</v>
      </c>
      <c r="G3" s="70">
        <f t="shared" si="0"/>
        <v>1</v>
      </c>
      <c r="H3" s="74">
        <f>'2'!D28</f>
        <v>214.5</v>
      </c>
      <c r="I3" s="75" t="str">
        <f>'2'!D29</f>
        <v>Dobře</v>
      </c>
      <c r="J3" s="41"/>
      <c r="K3" s="43">
        <f t="shared" si="1"/>
        <v>214.5</v>
      </c>
      <c r="L3" s="43" t="str">
        <f t="shared" si="2"/>
        <v xml:space="preserve"> 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0</v>
      </c>
      <c r="B4" s="70">
        <f>Startovka!B4</f>
        <v>0</v>
      </c>
      <c r="C4" s="70">
        <f>Startovka!C4</f>
        <v>0</v>
      </c>
      <c r="D4" s="70">
        <f>Startovka!D4</f>
        <v>0</v>
      </c>
      <c r="E4" s="70">
        <f>Startovka!E4</f>
        <v>0</v>
      </c>
      <c r="F4" s="70" t="str">
        <f>Startovka!I3</f>
        <v>NBBC CUP , Metylovice Fotbalové hřiště</v>
      </c>
      <c r="G4" s="71" t="str">
        <f t="shared" si="0"/>
        <v>neurčeno</v>
      </c>
      <c r="H4" s="72" t="e">
        <f>'3'!D28</f>
        <v>#VALUE!</v>
      </c>
      <c r="I4" s="75" t="e">
        <f>'3'!D29</f>
        <v>#VALUE!</v>
      </c>
      <c r="J4" s="41"/>
      <c r="K4" s="43" t="str">
        <f t="shared" si="1"/>
        <v xml:space="preserve"> 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0</v>
      </c>
      <c r="B5" s="70">
        <f>Startovka!B5</f>
        <v>0</v>
      </c>
      <c r="C5" s="70">
        <f>Startovka!C5</f>
        <v>0</v>
      </c>
      <c r="D5" s="70">
        <f>Startovka!D5</f>
        <v>0</v>
      </c>
      <c r="E5" s="70">
        <f>Startovka!E5</f>
        <v>0</v>
      </c>
      <c r="F5" s="70" t="str">
        <f>Startovka!I3</f>
        <v>NBBC CUP , Metylovice Fotbalové hřiště</v>
      </c>
      <c r="G5" s="70" t="str">
        <f t="shared" si="0"/>
        <v>neurčeno</v>
      </c>
      <c r="H5" s="74" t="e">
        <f>'4'!D28</f>
        <v>#VALUE!</v>
      </c>
      <c r="I5" s="75" t="e">
        <f>'4'!D29</f>
        <v>#VALUE!</v>
      </c>
      <c r="J5" s="41"/>
      <c r="K5" s="43" t="str">
        <f t="shared" si="1"/>
        <v xml:space="preserve"> </v>
      </c>
      <c r="L5" s="43" t="str">
        <f t="shared" si="2"/>
        <v xml:space="preserve"> 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0</v>
      </c>
      <c r="B6" s="70">
        <f>Startovka!B6</f>
        <v>0</v>
      </c>
      <c r="C6" s="70">
        <f>Startovka!C6</f>
        <v>0</v>
      </c>
      <c r="D6" s="70">
        <f>Startovka!D6</f>
        <v>0</v>
      </c>
      <c r="E6" s="70">
        <f>Startovka!E6</f>
        <v>0</v>
      </c>
      <c r="F6" s="70" t="str">
        <f>Startovka!I3</f>
        <v>NBBC CUP , Metylovice Fotbalové hřiště</v>
      </c>
      <c r="G6" s="71" t="str">
        <f t="shared" si="0"/>
        <v>neurčeno</v>
      </c>
      <c r="H6" s="72" t="e">
        <f>'5'!D28</f>
        <v>#VALUE!</v>
      </c>
      <c r="I6" s="75" t="e">
        <f>'5'!D29</f>
        <v>#VALUE!</v>
      </c>
      <c r="J6" s="41"/>
      <c r="K6" s="43" t="str">
        <f t="shared" si="1"/>
        <v xml:space="preserve"> </v>
      </c>
      <c r="L6" s="43" t="str">
        <f t="shared" si="2"/>
        <v xml:space="preserve"> 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0</v>
      </c>
      <c r="B7" s="70">
        <f>Startovka!B7</f>
        <v>0</v>
      </c>
      <c r="C7" s="70">
        <f>Startovka!C7</f>
        <v>0</v>
      </c>
      <c r="D7" s="70">
        <f>Startovka!D7</f>
        <v>0</v>
      </c>
      <c r="E7" s="70">
        <f>Startovka!E7</f>
        <v>0</v>
      </c>
      <c r="F7" s="70" t="str">
        <f>Startovka!I3</f>
        <v>NBBC CUP , Metylovice Fotbalové hřiště</v>
      </c>
      <c r="G7" s="70" t="str">
        <f t="shared" si="0"/>
        <v>neurčeno</v>
      </c>
      <c r="H7" s="72" t="e">
        <f>'6'!D28</f>
        <v>#VALUE!</v>
      </c>
      <c r="I7" s="75" t="e">
        <f>'6'!D29</f>
        <v>#VALUE!</v>
      </c>
      <c r="J7" s="41"/>
      <c r="K7" s="43" t="str">
        <f t="shared" si="1"/>
        <v xml:space="preserve"> </v>
      </c>
      <c r="L7" s="43" t="str">
        <f t="shared" si="2"/>
        <v xml:space="preserve"> 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0</v>
      </c>
      <c r="B8" s="70">
        <f>Startovka!B8</f>
        <v>0</v>
      </c>
      <c r="C8" s="70">
        <f>Startovka!C8</f>
        <v>0</v>
      </c>
      <c r="D8" s="70">
        <f>Startovka!D8</f>
        <v>0</v>
      </c>
      <c r="E8" s="70">
        <f>Startovka!E8</f>
        <v>0</v>
      </c>
      <c r="F8" s="70" t="str">
        <f>Startovka!I3</f>
        <v>NBBC CUP , Metylovice Fotbalové hřiště</v>
      </c>
      <c r="G8" s="71" t="str">
        <f t="shared" si="0"/>
        <v>neurčeno</v>
      </c>
      <c r="H8" s="74" t="e">
        <f>'7'!D28</f>
        <v>#VALUE!</v>
      </c>
      <c r="I8" s="75" t="e">
        <f>'7'!D29</f>
        <v>#VALUE!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0</v>
      </c>
      <c r="B9" s="70">
        <f>Startovka!B9</f>
        <v>0</v>
      </c>
      <c r="C9" s="70">
        <f>Startovka!C9</f>
        <v>0</v>
      </c>
      <c r="D9" s="70">
        <f>Startovka!D9</f>
        <v>0</v>
      </c>
      <c r="E9" s="70">
        <f>Startovka!E9</f>
        <v>0</v>
      </c>
      <c r="F9" s="70" t="str">
        <f>Startovka!I3</f>
        <v>NBBC CUP , Metylovice Fotbalové hřiště</v>
      </c>
      <c r="G9" s="70" t="str">
        <f t="shared" si="0"/>
        <v>neurčeno</v>
      </c>
      <c r="H9" s="72" t="e">
        <f>'8'!D28</f>
        <v>#VALUE!</v>
      </c>
      <c r="I9" s="75" t="e">
        <f>'8'!D29</f>
        <v>#VALUE!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0</v>
      </c>
      <c r="B10" s="70">
        <f>Startovka!B10</f>
        <v>0</v>
      </c>
      <c r="C10" s="70">
        <f>Startovka!C10</f>
        <v>0</v>
      </c>
      <c r="D10" s="70">
        <f>Startovka!D10</f>
        <v>0</v>
      </c>
      <c r="E10" s="70">
        <f>Startovka!E10</f>
        <v>0</v>
      </c>
      <c r="F10" s="70" t="str">
        <f>Startovka!I3</f>
        <v>NBBC CUP , Metylovice Fotbalové hřiště</v>
      </c>
      <c r="G10" s="71" t="str">
        <f t="shared" si="0"/>
        <v>neurčeno</v>
      </c>
      <c r="H10" s="74" t="e">
        <f>'9'!D28</f>
        <v>#VALUE!</v>
      </c>
      <c r="I10" s="75" t="e">
        <f>'9'!D29</f>
        <v>#VALUE!</v>
      </c>
      <c r="J10" s="41"/>
      <c r="K10" s="43" t="str">
        <f t="shared" si="1"/>
        <v xml:space="preserve"> 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0</v>
      </c>
      <c r="B11" s="70">
        <f>Startovka!B11</f>
        <v>0</v>
      </c>
      <c r="C11" s="70">
        <f>Startovka!C11</f>
        <v>0</v>
      </c>
      <c r="D11" s="70">
        <f>Startovka!D11</f>
        <v>0</v>
      </c>
      <c r="E11" s="70">
        <f>Startovka!E11</f>
        <v>0</v>
      </c>
      <c r="F11" s="70" t="str">
        <f>Startovka!I3</f>
        <v>NBBC CUP , Metylovice Fotbalové hřiště</v>
      </c>
      <c r="G11" s="70" t="str">
        <f t="shared" si="0"/>
        <v>neurčeno</v>
      </c>
      <c r="H11" s="72" t="e">
        <f>'10'!D28</f>
        <v>#VALUE!</v>
      </c>
      <c r="I11" s="75" t="e">
        <f>'10'!D29</f>
        <v>#VALUE!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0</v>
      </c>
      <c r="B12" s="70">
        <f>Startovka!B12</f>
        <v>0</v>
      </c>
      <c r="C12" s="70">
        <f>Startovka!C12</f>
        <v>0</v>
      </c>
      <c r="D12" s="70">
        <f>Startovka!D12</f>
        <v>0</v>
      </c>
      <c r="E12" s="70">
        <f>Startovka!E12</f>
        <v>0</v>
      </c>
      <c r="F12" s="70" t="str">
        <f>Startovka!I3</f>
        <v>NBBC CUP , Metylovice Fotbalové hřiště</v>
      </c>
      <c r="G12" s="71" t="str">
        <f t="shared" si="0"/>
        <v>neurčeno</v>
      </c>
      <c r="H12" s="72" t="e">
        <f>'11'!D28</f>
        <v>#VALUE!</v>
      </c>
      <c r="I12" s="75" t="e">
        <f>'11'!D29</f>
        <v>#VALUE!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0</v>
      </c>
      <c r="B13" s="70">
        <f>Startovka!B13</f>
        <v>0</v>
      </c>
      <c r="C13" s="70">
        <f>Startovka!C13</f>
        <v>0</v>
      </c>
      <c r="D13" s="70">
        <f>Startovka!D13</f>
        <v>0</v>
      </c>
      <c r="E13" s="70">
        <f>Startovka!E13</f>
        <v>0</v>
      </c>
      <c r="F13" s="70" t="str">
        <f>Startovka!I3</f>
        <v>NBBC CUP , Metylovice Fotbalové hřiště</v>
      </c>
      <c r="G13" s="70" t="str">
        <f t="shared" si="0"/>
        <v>neurčeno</v>
      </c>
      <c r="H13" s="74" t="e">
        <f>'12'!D28</f>
        <v>#VALUE!</v>
      </c>
      <c r="I13" s="75" t="e">
        <f>'12'!D29</f>
        <v>#VALUE!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0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NBBC CUP , Metylovice Fotbalové hřiště</v>
      </c>
      <c r="G14" s="71" t="str">
        <f t="shared" si="0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0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NBBC CUP , Metylovice Fotbalové hřiště</v>
      </c>
      <c r="G15" s="70" t="str">
        <f t="shared" si="0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NBBC CUP , Metylovice Fotbalové hřiště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NBBC CUP , Metylovice Fotbalové hřiště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NBBC CUP , Metylovice Fotbalové hřiště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NBBC CUP , Metylovice Fotbalové hřiště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NBBC CUP , Metylovice Fotbalové hřiště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NBBC CUP , Metylovice Fotbalové hřiště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NBBC CUP , Metylovice Fotbalové hřiště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NBBC CUP , Metylovice Fotbalové hřiště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NBBC CUP , Metylovice Fotbalové hřiště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NBBC CUP , Metylovice Fotbalové hřiště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NBBC CUP , Metylovice Fotbalové hřiště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NBBC CUP , Metylovice Fotbalové hřiště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NBBC CUP , Metylovice Fotbalové hřiště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NBBC CUP , Metylovice Fotbalové hřiště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NBBC CUP , Metylovice Fotbalové hřiště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NBBC CUP , Metylovice Fotbalové hřiště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NBBC CUP , Metylovice Fotbalové hřiště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NBBC CUP , Metylovice Fotbalové hřiště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NBBC CUP , Metylovice Fotbalové hřiště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NBBC CUP , Metylovice Fotbalové hřiště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NBBC CUP , Metylovice Fotbalové hřiště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NBBC CUP , Metylovice Fotbalové hřiště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NBBC CUP , Metylovice Fotbalové hřiště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NBBC CUP , Metylovice Fotbalové hřiště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NBBC CUP , Metylovice Fotbalové hřiště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NBBC CUP , Metylovice Fotbalové hřiště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NBBC CUP , Metylovice Fotbalové hřiště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NBBC CUP , Metylovice Fotbalové hřiště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NBBC CUP , Metylovice Fotbalové hřiště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NBBC CUP , Metylovice Fotbalové hřiště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NBBC CUP , Metylovice Fotbalové hřiště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NBBC CUP , Metylovice Fotbalové hřiště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NBBC CUP , Metylovice Fotbalové hřiště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NBBC CUP , Metylovice Fotbalové hřiště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NBBC CUP , Metylovice Fotbalové hřiště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NBBC CUP , Metylovice Fotbalové hřiště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ref="A2:I51">
    <sortCondition descending="1" ref="A2"/>
  </sortState>
  <conditionalFormatting sqref="A2:I51">
    <cfRule type="expression" dxfId="3" priority="3" stopIfTrue="1">
      <formula>$E2:$E52="OB1"</formula>
    </cfRule>
  </conditionalFormatting>
  <conditionalFormatting sqref="A2:I51">
    <cfRule type="expression" dxfId="2" priority="2" stopIfTrue="1">
      <formula>$E2:$E52="OB2"</formula>
    </cfRule>
  </conditionalFormatting>
  <conditionalFormatting sqref="A2:I51">
    <cfRule type="expression" dxfId="1" priority="1" stopIfTrue="1">
      <formula>$E2:$E52="OB3"</formula>
    </cfRule>
  </conditionalFormatting>
  <conditionalFormatting sqref="A2:I51"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8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 xml:space="preserve">Kristýna Barošová 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Monika Javorová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Magda Maralíková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>Žofie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 xml:space="preserve">kříženec 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</f>
        <v>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Kristýna Barošová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245.5</v>
      </c>
      <c r="E28" s="101"/>
      <c r="F28" s="101"/>
      <c r="G28" s="101"/>
      <c r="H28" s="64">
        <f>SUM(G18:G27)</f>
        <v>245.5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8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 xml:space="preserve">Kristýna Barošová 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Monika Javorová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>Markéta Kufová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Emma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 xml:space="preserve">kříženec 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Kristýna Barošová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8.5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12.75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do lehu nebo do sedu za chůze</v>
      </c>
      <c r="D21" s="66">
        <v>6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18</v>
      </c>
      <c r="H21" s="64">
        <f t="shared" si="0"/>
        <v>18</v>
      </c>
      <c r="I21" s="64">
        <f t="shared" si="1"/>
        <v>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214.5</v>
      </c>
      <c r="E28" s="101"/>
      <c r="F28" s="101"/>
      <c r="G28" s="101"/>
      <c r="H28" s="64">
        <f>SUM(G18:G27)</f>
        <v>214.5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krista</cp:lastModifiedBy>
  <cp:revision>1</cp:revision>
  <cp:lastPrinted>2023-09-16T09:33:37Z</cp:lastPrinted>
  <dcterms:created xsi:type="dcterms:W3CDTF">2020-01-31T23:26:18Z</dcterms:created>
  <dcterms:modified xsi:type="dcterms:W3CDTF">2023-09-18T20:18:47Z</dcterms:modified>
</cp:coreProperties>
</file>