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xr:revisionPtr revIDLastSave="0" documentId="13_ncr:1_{D5BDD039-079B-496F-9452-BEF55127FA6F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13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G27" i="3" l="1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M6" i="3" s="1"/>
  <c r="E7" i="3"/>
  <c r="E8" i="3"/>
  <c r="E9" i="3"/>
  <c r="N9" i="3" s="1"/>
  <c r="E10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2" i="28"/>
  <c r="C11" i="28"/>
  <c r="C10" i="28"/>
  <c r="C9" i="28"/>
  <c r="C5" i="28"/>
  <c r="C4" i="28"/>
  <c r="C3" i="28"/>
  <c r="C13" i="27"/>
  <c r="C12" i="27"/>
  <c r="C11" i="27"/>
  <c r="C10" i="27"/>
  <c r="C9" i="27"/>
  <c r="C5" i="27"/>
  <c r="C4" i="27"/>
  <c r="C3" i="27"/>
  <c r="C13" i="26"/>
  <c r="C12" i="26"/>
  <c r="C11" i="26"/>
  <c r="C10" i="26"/>
  <c r="C9" i="26"/>
  <c r="C5" i="26"/>
  <c r="C4" i="26"/>
  <c r="C3" i="26"/>
  <c r="C13" i="25"/>
  <c r="C12" i="25"/>
  <c r="C11" i="25"/>
  <c r="C10" i="25"/>
  <c r="C9" i="25"/>
  <c r="C5" i="25"/>
  <c r="C4" i="25"/>
  <c r="C3" i="25"/>
  <c r="C13" i="24"/>
  <c r="C27" i="24" s="1"/>
  <c r="C12" i="24"/>
  <c r="C11" i="24"/>
  <c r="C10" i="24"/>
  <c r="C9" i="24"/>
  <c r="C5" i="24"/>
  <c r="C4" i="24"/>
  <c r="C3" i="24"/>
  <c r="C13" i="23"/>
  <c r="C7" i="23" s="1"/>
  <c r="C12" i="23"/>
  <c r="C11" i="23"/>
  <c r="C10" i="23"/>
  <c r="C9" i="23"/>
  <c r="C5" i="23"/>
  <c r="C4" i="23"/>
  <c r="C3" i="23"/>
  <c r="C13" i="22"/>
  <c r="C27" i="22" s="1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27" i="18" s="1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D14" i="16" s="1"/>
  <c r="C12" i="16"/>
  <c r="C11" i="16"/>
  <c r="C10" i="16"/>
  <c r="C9" i="16"/>
  <c r="C5" i="16"/>
  <c r="C4" i="16"/>
  <c r="C3" i="16"/>
  <c r="C13" i="15"/>
  <c r="C27" i="15" s="1"/>
  <c r="C12" i="15"/>
  <c r="C11" i="15"/>
  <c r="C10" i="15"/>
  <c r="C9" i="15"/>
  <c r="C5" i="15"/>
  <c r="C4" i="15"/>
  <c r="C3" i="15"/>
  <c r="C13" i="14"/>
  <c r="C27" i="14" s="1"/>
  <c r="C12" i="14"/>
  <c r="C11" i="14"/>
  <c r="C10" i="14"/>
  <c r="C9" i="14"/>
  <c r="C5" i="14"/>
  <c r="C4" i="14"/>
  <c r="C3" i="14"/>
  <c r="C13" i="13"/>
  <c r="D14" i="13" s="1"/>
  <c r="C12" i="13"/>
  <c r="C11" i="13"/>
  <c r="C10" i="13"/>
  <c r="C9" i="13"/>
  <c r="C5" i="13"/>
  <c r="C4" i="13"/>
  <c r="C3" i="13"/>
  <c r="C13" i="12"/>
  <c r="D14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M7" i="3"/>
  <c r="F26" i="29"/>
  <c r="I26" i="29" s="1"/>
  <c r="G20" i="44" l="1"/>
  <c r="C27" i="13"/>
  <c r="G25" i="30"/>
  <c r="C27" i="17"/>
  <c r="C27" i="21"/>
  <c r="I26" i="44"/>
  <c r="G26" i="44" s="1"/>
  <c r="D14" i="24"/>
  <c r="C25" i="25"/>
  <c r="C7" i="25"/>
  <c r="C19" i="28"/>
  <c r="C7" i="28"/>
  <c r="C27" i="25"/>
  <c r="C26" i="24"/>
  <c r="C7" i="24"/>
  <c r="C23" i="26"/>
  <c r="C7" i="26"/>
  <c r="C21" i="27"/>
  <c r="C7" i="27"/>
  <c r="C27" i="27"/>
  <c r="C27" i="28"/>
  <c r="C27" i="26"/>
  <c r="C27" i="23"/>
  <c r="C26" i="22"/>
  <c r="C7" i="22"/>
  <c r="D14" i="10"/>
  <c r="D14" i="14"/>
  <c r="C27" i="10"/>
  <c r="D14" i="11"/>
  <c r="C27" i="11"/>
  <c r="C27" i="19"/>
  <c r="C21" i="12"/>
  <c r="C7" i="12"/>
  <c r="C25" i="13"/>
  <c r="C7" i="13"/>
  <c r="C25" i="14"/>
  <c r="C7" i="14"/>
  <c r="C24" i="15"/>
  <c r="C7" i="15"/>
  <c r="C19" i="16"/>
  <c r="C7" i="16"/>
  <c r="C25" i="18"/>
  <c r="C7" i="18"/>
  <c r="C19" i="20"/>
  <c r="C7" i="20"/>
  <c r="C27" i="12"/>
  <c r="C27" i="16"/>
  <c r="C27" i="20"/>
  <c r="C21" i="9"/>
  <c r="C7" i="9"/>
  <c r="D14" i="9"/>
  <c r="C2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D6" i="44"/>
  <c r="D6" i="50"/>
  <c r="G26" i="50"/>
  <c r="G24" i="50"/>
  <c r="C23" i="29"/>
  <c r="N7" i="3"/>
  <c r="C19" i="23"/>
  <c r="M9" i="3"/>
  <c r="N10" i="3"/>
  <c r="D14" i="18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I19" i="47"/>
  <c r="H26" i="38"/>
  <c r="H25" i="52"/>
  <c r="H25" i="30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N8" i="3"/>
  <c r="M30" i="3"/>
  <c r="M46" i="3"/>
  <c r="K37" i="3"/>
  <c r="L40" i="3"/>
  <c r="N46" i="3"/>
  <c r="L48" i="3"/>
  <c r="N40" i="3"/>
  <c r="N48" i="3"/>
  <c r="N37" i="3"/>
  <c r="L39" i="3"/>
  <c r="M20" i="3"/>
  <c r="K33" i="3"/>
  <c r="M39" i="3"/>
  <c r="N39" i="3"/>
  <c r="M24" i="3"/>
  <c r="K30" i="3"/>
  <c r="L33" i="3"/>
  <c r="L46" i="3"/>
  <c r="H27" i="41"/>
  <c r="H26" i="42"/>
  <c r="H26" i="36"/>
  <c r="H26" i="49"/>
  <c r="H20" i="52"/>
  <c r="H26" i="48"/>
  <c r="H26" i="34"/>
  <c r="H26" i="45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C23" i="8"/>
  <c r="D14" i="8"/>
  <c r="C25" i="8"/>
  <c r="C21" i="7"/>
  <c r="C22" i="7"/>
  <c r="C23" i="7"/>
  <c r="C25" i="7"/>
  <c r="D17" i="7"/>
  <c r="C6" i="7" s="1"/>
  <c r="C26" i="7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7" i="51" l="1"/>
  <c r="G26" i="48"/>
  <c r="G25" i="46"/>
  <c r="G24" i="48"/>
  <c r="G21" i="36"/>
  <c r="G21" i="48"/>
  <c r="D7" i="18"/>
  <c r="H25" i="40"/>
  <c r="H25" i="44"/>
  <c r="I24" i="44"/>
  <c r="G24" i="44" s="1"/>
  <c r="H21" i="4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L2" i="3" l="1"/>
  <c r="H27" i="3"/>
  <c r="H25" i="3"/>
  <c r="K25" i="3" s="1"/>
  <c r="D29" i="26"/>
  <c r="I24" i="3" s="1"/>
  <c r="H24" i="3"/>
  <c r="K46" i="3"/>
  <c r="H22" i="3"/>
  <c r="K22" i="3" s="1"/>
  <c r="K47" i="3"/>
  <c r="H23" i="3"/>
  <c r="K23" i="3" s="1"/>
  <c r="L3" i="3"/>
  <c r="H26" i="3"/>
  <c r="K26" i="3" s="1"/>
  <c r="D29" i="23"/>
  <c r="I21" i="3" s="1"/>
  <c r="H21" i="3"/>
  <c r="K21" i="3" s="1"/>
  <c r="K44" i="3"/>
  <c r="H20" i="3"/>
  <c r="K20" i="3" s="1"/>
  <c r="D29" i="17"/>
  <c r="I15" i="3" s="1"/>
  <c r="H15" i="3"/>
  <c r="L15" i="3" s="1"/>
  <c r="D29" i="10"/>
  <c r="I8" i="3" s="1"/>
  <c r="H8" i="3"/>
  <c r="L8" i="3" s="1"/>
  <c r="D29" i="14"/>
  <c r="I12" i="3" s="1"/>
  <c r="H12" i="3"/>
  <c r="D29" i="20"/>
  <c r="I18" i="3" s="1"/>
  <c r="H18" i="3"/>
  <c r="D29" i="18"/>
  <c r="I16" i="3" s="1"/>
  <c r="H16" i="3"/>
  <c r="M16" i="3" s="1"/>
  <c r="D29" i="11"/>
  <c r="I9" i="3" s="1"/>
  <c r="H9" i="3"/>
  <c r="L9" i="3" s="1"/>
  <c r="D29" i="15"/>
  <c r="I13" i="3" s="1"/>
  <c r="H13" i="3"/>
  <c r="K43" i="3"/>
  <c r="H19" i="3"/>
  <c r="L19" i="3" s="1"/>
  <c r="D29" i="12"/>
  <c r="I10" i="3" s="1"/>
  <c r="H10" i="3"/>
  <c r="D29" i="16"/>
  <c r="I14" i="3" s="1"/>
  <c r="H14" i="3"/>
  <c r="L14" i="3" s="1"/>
  <c r="D29" i="13"/>
  <c r="I11" i="3" s="1"/>
  <c r="H11" i="3"/>
  <c r="D29" i="19"/>
  <c r="I17" i="3" s="1"/>
  <c r="H17" i="3"/>
  <c r="D29" i="7"/>
  <c r="I5" i="3" s="1"/>
  <c r="H5" i="3"/>
  <c r="D29" i="4"/>
  <c r="I2" i="3" s="1"/>
  <c r="H2" i="3"/>
  <c r="N2" i="3" s="1"/>
  <c r="M25" i="3"/>
  <c r="H4" i="3"/>
  <c r="L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48" i="3"/>
  <c r="N21" i="3"/>
  <c r="D29" i="28"/>
  <c r="I26" i="3" s="1"/>
  <c r="D29" i="25"/>
  <c r="I23" i="3" s="1"/>
  <c r="D29" i="6"/>
  <c r="I4" i="3" s="1"/>
  <c r="N19" i="3"/>
  <c r="K13" i="3"/>
  <c r="D29" i="9"/>
  <c r="I7" i="3" s="1"/>
  <c r="M17" i="3"/>
  <c r="D29" i="8"/>
  <c r="I6" i="3" s="1"/>
  <c r="K12" i="3"/>
  <c r="L22" i="3"/>
  <c r="L20" i="3"/>
  <c r="L26" i="3"/>
  <c r="L25" i="3"/>
  <c r="D29" i="22"/>
  <c r="I20" i="3" s="1"/>
  <c r="L21" i="3"/>
  <c r="D29" i="21"/>
  <c r="I19" i="3" s="1"/>
  <c r="K11" i="3"/>
  <c r="K3" i="3"/>
  <c r="M18" i="3"/>
  <c r="N17" i="3"/>
  <c r="N14" i="3"/>
  <c r="M15" i="3"/>
  <c r="N15" i="3"/>
  <c r="M14" i="3" l="1"/>
  <c r="L13" i="3"/>
  <c r="M13" i="3"/>
  <c r="L12" i="3"/>
  <c r="M12" i="3"/>
  <c r="L11" i="3"/>
  <c r="M11" i="3"/>
  <c r="L10" i="3"/>
  <c r="M10" i="3"/>
  <c r="M5" i="3"/>
  <c r="L5" i="3"/>
  <c r="K15" i="3"/>
  <c r="L17" i="3"/>
  <c r="K17" i="3"/>
  <c r="K2" i="3"/>
  <c r="K14" i="3"/>
  <c r="L16" i="3"/>
  <c r="K16" i="3"/>
  <c r="L18" i="3"/>
  <c r="K18" i="3"/>
  <c r="K8" i="3"/>
  <c r="N4" i="3"/>
  <c r="M4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4" i="3" l="1"/>
  <c r="C14" i="16" s="1"/>
  <c r="G13" i="3"/>
  <c r="C14" i="15" s="1"/>
  <c r="G10" i="3"/>
  <c r="C14" i="12" s="1"/>
  <c r="G9" i="3"/>
  <c r="C14" i="11" s="1"/>
  <c r="G19" i="3"/>
  <c r="C14" i="21" s="1"/>
  <c r="G16" i="3"/>
  <c r="C14" i="18" s="1"/>
  <c r="G15" i="3"/>
  <c r="C14" i="17" s="1"/>
  <c r="G18" i="3"/>
  <c r="C14" i="20" s="1"/>
  <c r="G7" i="3"/>
  <c r="C14" i="9" s="1"/>
  <c r="G6" i="3"/>
  <c r="C14" i="8" s="1"/>
  <c r="G8" i="3"/>
  <c r="C14" i="10" s="1"/>
  <c r="G17" i="3"/>
  <c r="C14" i="19" s="1"/>
  <c r="G11" i="3"/>
  <c r="C14" i="13" s="1"/>
  <c r="G12" i="3"/>
  <c r="C14" i="14" s="1"/>
  <c r="G5" i="3"/>
  <c r="C14" i="7" s="1"/>
  <c r="G24" i="3"/>
  <c r="C14" i="26" s="1"/>
  <c r="G22" i="3"/>
  <c r="C14" i="24" s="1"/>
  <c r="G25" i="3"/>
  <c r="C14" i="27" s="1"/>
  <c r="G23" i="3"/>
  <c r="C14" i="25" s="1"/>
  <c r="G20" i="3"/>
  <c r="C14" i="22" s="1"/>
  <c r="G21" i="3"/>
  <c r="C14" i="23" s="1"/>
  <c r="G26" i="3"/>
  <c r="C14" i="28" s="1"/>
  <c r="G4" i="3"/>
  <c r="C14" i="6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<sst xmlns="http://schemas.openxmlformats.org/spreadsheetml/2006/main" count="1374" uniqueCount="125">
  <si>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</si>
  <si>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</si>
  <si>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</si>
  <si>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</si>
  <si>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</si>
  <si>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</si>
  <si>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</si>
  <si>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</si>
  <si>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</si>
  <si>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</si>
  <si>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</si>
  <si>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</si>
  <si>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</si>
  <si>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</si>
  <si>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</si>
  <si>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</si>
  <si>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</si>
  <si>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</si>
  <si>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</si>
  <si>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</si>
  <si>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</si>
  <si>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</si>
  <si>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</si>
  <si>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</si>
  <si>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</si>
  <si>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</si>
  <si>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</si>
  <si>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</si>
  <si>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</si>
  <si>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</si>
  <si>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</si>
  <si>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</si>
  <si>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</si>
  <si>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</si>
  <si>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</si>
  <si>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</si>
  <si>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</si>
  <si>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</si>
  <si>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</si>
  <si>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</si>
  <si>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</si>
  <si>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</si>
  <si>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</si>
  <si>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</si>
  <si>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</si>
  <si>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</si>
  <si>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</si>
  <si>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</si>
  <si>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</si>
  <si>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</si>
  <si>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</si>
  <si>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</si>
  <si>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</si>
  <si>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</si>
  <si>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</si>
  <si>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</si>
  <si>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</si>
  <si>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</si>
  <si>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</si>
  <si>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</si>
  <si>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</si>
  <si>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</si>
  <si>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</si>
  <si>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</si>
  <si>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</si>
  <si>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</si>
  <si>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</si>
  <si>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</si>
  <si>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</si>
  <si>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</si>
  <si>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</si>
  <si>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</si>
  <si>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</si>
  <si>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</si>
  <si>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</si>
  <si>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</si>
  <si>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</si>
  <si>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</si>
  <si>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</si>
  <si>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</si>
  <si>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</si>
  <si>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</si>
  <si>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</si>
  <si>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</si>
  <si>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Barbora Smolková</t>
  </si>
  <si>
    <t>Anna Musilová</t>
  </si>
  <si>
    <t>Holandský ovčák</t>
  </si>
  <si>
    <t>Šabacká Soňa</t>
  </si>
  <si>
    <t>Noční hrátky s Cituškou</t>
  </si>
  <si>
    <t>Alta Via Easy to Inspire</t>
  </si>
  <si>
    <t>Border Collie</t>
  </si>
  <si>
    <t>Biggy Bee od Včelínku</t>
  </si>
  <si>
    <t>Pyrenejský ovčák s dlouhou srstí v obličeji</t>
  </si>
  <si>
    <t>Staňková Marcela</t>
  </si>
  <si>
    <t>Leisser Hana</t>
  </si>
  <si>
    <t>Šrámková Nikola</t>
  </si>
  <si>
    <t>Cheyenne European K9 training base</t>
  </si>
  <si>
    <t>Martinčikova Lenka</t>
  </si>
  <si>
    <t>Superstar Chazi Dajavera</t>
  </si>
  <si>
    <t>Hanzlíková Anna</t>
  </si>
  <si>
    <t>Genevieve Touch Heavenly Love</t>
  </si>
  <si>
    <t>Rožková Hana</t>
  </si>
  <si>
    <t>Ambra Daisy Vapemat Team</t>
  </si>
  <si>
    <t>Hillary Bien Amis</t>
  </si>
  <si>
    <t>Claire Hummergrey</t>
  </si>
  <si>
    <t xml:space="preserve">Gabrielová  Elena  </t>
  </si>
  <si>
    <t>Dytrychová Darie</t>
  </si>
  <si>
    <t>Dylumi Ragyognak Csillagok</t>
  </si>
  <si>
    <t>Chalupová Hana</t>
  </si>
  <si>
    <t>Arathorn Stripespeed</t>
  </si>
  <si>
    <t>Šedivá Bronislava</t>
  </si>
  <si>
    <t>Frenn Fabaro Silesia</t>
  </si>
  <si>
    <t>FinMitty BicFrey Ex Family Geluzee</t>
  </si>
  <si>
    <t>Kavalcová Marie</t>
  </si>
  <si>
    <t>Beira od Koryta Šatavy</t>
  </si>
  <si>
    <t>Pekárková Petra (CZ)</t>
  </si>
  <si>
    <t>Corvin Reesheja</t>
  </si>
  <si>
    <t>Hájeková (SK) Nadežda</t>
  </si>
  <si>
    <t>Jai Hilary Beberon</t>
  </si>
  <si>
    <t>Německý boxer</t>
  </si>
  <si>
    <t>Australský ovčák</t>
  </si>
  <si>
    <t>Irish soft coated wheaten terrier</t>
  </si>
  <si>
    <t>Malý knirač ,pepř a sůl</t>
  </si>
  <si>
    <t>Mudi</t>
  </si>
  <si>
    <t>Chodský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</si>
</sst>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í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opLeftCell="B1" workbookViewId="0">
      <selection activeCell="D12" sqref="D12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93</v>
      </c>
      <c r="C2" s="67" t="s">
        <v>91</v>
      </c>
      <c r="D2" s="67" t="s">
        <v>92</v>
      </c>
      <c r="E2" s="7" t="s">
        <v>17</v>
      </c>
      <c r="F2" s="8"/>
      <c r="H2" s="9" t="s">
        <v>7</v>
      </c>
      <c r="I2" s="83" t="s">
        <v>87</v>
      </c>
      <c r="J2" s="83"/>
      <c r="K2" s="83"/>
    </row>
    <row r="3" spans="1:11" ht="15.6" x14ac:dyDescent="0.3">
      <c r="A3" s="5">
        <v>2</v>
      </c>
      <c r="B3" s="67" t="s">
        <v>94</v>
      </c>
      <c r="C3" s="67" t="s">
        <v>89</v>
      </c>
      <c r="D3" s="67" t="s">
        <v>90</v>
      </c>
      <c r="E3" s="7" t="s">
        <v>17</v>
      </c>
      <c r="F3" s="8"/>
      <c r="H3" s="10" t="s">
        <v>8</v>
      </c>
      <c r="I3" s="84" t="s">
        <v>88</v>
      </c>
      <c r="J3" s="84"/>
      <c r="K3" s="84"/>
    </row>
    <row r="4" spans="1:11" ht="16.2" thickBot="1" x14ac:dyDescent="0.35">
      <c r="A4" s="5">
        <v>3</v>
      </c>
      <c r="B4" s="67" t="s">
        <v>95</v>
      </c>
      <c r="C4" s="67" t="s">
        <v>96</v>
      </c>
      <c r="D4" s="67" t="s">
        <v>119</v>
      </c>
      <c r="E4" s="7" t="s">
        <v>21</v>
      </c>
      <c r="F4" s="8"/>
      <c r="H4" s="11" t="s">
        <v>10</v>
      </c>
      <c r="I4" s="85">
        <v>45819</v>
      </c>
      <c r="J4" s="85"/>
      <c r="K4" s="85"/>
    </row>
    <row r="5" spans="1:11" ht="16.2" thickBot="1" x14ac:dyDescent="0.35">
      <c r="A5" s="5">
        <v>4</v>
      </c>
      <c r="B5" s="67" t="s">
        <v>97</v>
      </c>
      <c r="C5" s="67" t="s">
        <v>98</v>
      </c>
      <c r="D5" s="67" t="s">
        <v>90</v>
      </c>
      <c r="E5" s="7" t="s">
        <v>21</v>
      </c>
      <c r="F5" s="8"/>
    </row>
    <row r="6" spans="1:11" ht="18" x14ac:dyDescent="0.35">
      <c r="A6" s="5">
        <v>5</v>
      </c>
      <c r="B6" s="67" t="s">
        <v>99</v>
      </c>
      <c r="C6" s="67" t="s">
        <v>100</v>
      </c>
      <c r="D6" s="67" t="s">
        <v>120</v>
      </c>
      <c r="E6" s="7" t="s">
        <v>21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101</v>
      </c>
      <c r="C7" s="67" t="s">
        <v>102</v>
      </c>
      <c r="D7" s="67" t="s">
        <v>90</v>
      </c>
      <c r="E7" s="7" t="s">
        <v>21</v>
      </c>
      <c r="F7" s="8"/>
      <c r="H7" s="12" t="s">
        <v>12</v>
      </c>
      <c r="I7" s="13" t="s">
        <v>85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105</v>
      </c>
      <c r="C8" s="67" t="s">
        <v>103</v>
      </c>
      <c r="D8" s="67" t="s">
        <v>121</v>
      </c>
      <c r="E8" s="7" t="s">
        <v>21</v>
      </c>
      <c r="F8" s="8"/>
      <c r="H8" s="15" t="s">
        <v>15</v>
      </c>
      <c r="I8" s="16" t="s">
        <v>84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97</v>
      </c>
      <c r="C9" s="67" t="s">
        <v>104</v>
      </c>
      <c r="D9" s="67" t="s">
        <v>122</v>
      </c>
      <c r="E9" s="7" t="s">
        <v>21</v>
      </c>
      <c r="F9" s="8"/>
    </row>
    <row r="10" spans="1:11" ht="18" x14ac:dyDescent="0.35">
      <c r="A10" s="5">
        <v>9</v>
      </c>
      <c r="B10" s="67" t="s">
        <v>115</v>
      </c>
      <c r="C10" s="67" t="s">
        <v>116</v>
      </c>
      <c r="D10" s="67" t="s">
        <v>90</v>
      </c>
      <c r="E10" s="7" t="s">
        <v>9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106</v>
      </c>
      <c r="C11" s="67" t="s">
        <v>107</v>
      </c>
      <c r="D11" s="67" t="s">
        <v>123</v>
      </c>
      <c r="E11" s="7" t="s">
        <v>9</v>
      </c>
      <c r="F11" s="8"/>
      <c r="H11" s="18" t="s">
        <v>12</v>
      </c>
      <c r="I11" s="13" t="s">
        <v>85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108</v>
      </c>
      <c r="C12" s="67" t="s">
        <v>109</v>
      </c>
      <c r="D12" s="67" t="s">
        <v>86</v>
      </c>
      <c r="E12" s="7" t="s">
        <v>9</v>
      </c>
      <c r="F12" s="8"/>
      <c r="H12" s="20" t="s">
        <v>15</v>
      </c>
      <c r="I12" s="16" t="s">
        <v>84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110</v>
      </c>
      <c r="C13" s="67" t="s">
        <v>111</v>
      </c>
      <c r="D13" s="67" t="s">
        <v>124</v>
      </c>
      <c r="E13" s="7" t="s">
        <v>9</v>
      </c>
      <c r="F13" s="8"/>
    </row>
    <row r="14" spans="1:11" ht="18" x14ac:dyDescent="0.35">
      <c r="A14" s="5">
        <v>13</v>
      </c>
      <c r="B14" s="67" t="s">
        <v>94</v>
      </c>
      <c r="C14" s="67" t="s">
        <v>112</v>
      </c>
      <c r="D14" s="67" t="s">
        <v>90</v>
      </c>
      <c r="E14" s="7" t="s">
        <v>9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113</v>
      </c>
      <c r="C15" s="67" t="s">
        <v>114</v>
      </c>
      <c r="D15" s="67" t="s">
        <v>124</v>
      </c>
      <c r="E15" s="7" t="s">
        <v>9</v>
      </c>
      <c r="F15" s="8"/>
      <c r="H15" s="22" t="s">
        <v>12</v>
      </c>
      <c r="I15" s="13" t="s">
        <v>85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117</v>
      </c>
      <c r="C16" s="67" t="s">
        <v>118</v>
      </c>
      <c r="D16" s="67" t="s">
        <v>90</v>
      </c>
      <c r="E16" s="7" t="s">
        <v>9</v>
      </c>
      <c r="F16" s="8"/>
      <c r="H16" s="24" t="s">
        <v>15</v>
      </c>
      <c r="I16" s="16" t="s">
        <v>84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/>
      <c r="C17" s="67"/>
      <c r="D17" s="67"/>
      <c r="E17" s="7" t="s">
        <v>17</v>
      </c>
      <c r="F17" s="8"/>
    </row>
    <row r="18" spans="1:11" ht="18" x14ac:dyDescent="0.35">
      <c r="A18" s="5">
        <v>17</v>
      </c>
      <c r="B18" s="67"/>
      <c r="C18" s="67"/>
      <c r="D18" s="67"/>
      <c r="E18" s="7" t="s">
        <v>17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/>
      <c r="C19" s="67"/>
      <c r="D19" s="67"/>
      <c r="E19" s="7" t="s">
        <v>17</v>
      </c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/>
      <c r="C20" s="67"/>
      <c r="D20" s="67"/>
      <c r="E20" s="7" t="s">
        <v>17</v>
      </c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>
        <v>20</v>
      </c>
      <c r="B21" s="67"/>
      <c r="C21" s="67"/>
      <c r="D21" s="67"/>
      <c r="E21" s="7" t="s">
        <v>17</v>
      </c>
      <c r="F21" s="8"/>
    </row>
    <row r="22" spans="1:11" ht="15.6" x14ac:dyDescent="0.3">
      <c r="A22" s="5">
        <v>21</v>
      </c>
      <c r="B22" s="67"/>
      <c r="C22" s="67"/>
      <c r="D22" s="67"/>
      <c r="E22" s="7" t="s">
        <v>17</v>
      </c>
      <c r="F22" s="8"/>
    </row>
    <row r="23" spans="1:11" ht="15.6" x14ac:dyDescent="0.3">
      <c r="A23" s="5">
        <v>22</v>
      </c>
      <c r="B23" s="67"/>
      <c r="C23" s="67"/>
      <c r="D23" s="67"/>
      <c r="E23" s="7" t="s">
        <v>17</v>
      </c>
      <c r="F23" s="8"/>
      <c r="H23" s="30" t="s">
        <v>22</v>
      </c>
    </row>
    <row r="24" spans="1:11" ht="15.6" x14ac:dyDescent="0.3">
      <c r="A24" s="5">
        <v>23</v>
      </c>
      <c r="B24" s="67"/>
      <c r="C24" s="67"/>
      <c r="D24" s="67"/>
      <c r="E24" s="7" t="s">
        <v>17</v>
      </c>
      <c r="F24" s="8"/>
      <c r="H24" s="31" t="s">
        <v>23</v>
      </c>
    </row>
    <row r="25" spans="1:11" ht="15.6" x14ac:dyDescent="0.3">
      <c r="A25" s="5">
        <v>24</v>
      </c>
      <c r="B25" s="67"/>
      <c r="C25" s="67"/>
      <c r="D25" s="67"/>
      <c r="E25" s="7" t="s">
        <v>17</v>
      </c>
      <c r="F25" s="8"/>
      <c r="H25" s="31" t="s">
        <v>24</v>
      </c>
    </row>
    <row r="26" spans="1:11" ht="15.6" x14ac:dyDescent="0.3">
      <c r="A26" s="5">
        <v>25</v>
      </c>
      <c r="B26" s="67"/>
      <c r="C26" s="67"/>
      <c r="D26" s="67"/>
      <c r="E26" s="7" t="s">
        <v>17</v>
      </c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phoneticPr fontId="19" type="noConversion"/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 xml:space="preserve">Gabrielová  Elena 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>Hillary Bien Amis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Irish soft coated wheaten terrier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4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Martinčikova Lenka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Claire Hummergrey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Malý knirač ,pepř a sůl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239</v>
      </c>
      <c r="E28" s="94"/>
      <c r="F28" s="94"/>
      <c r="G28" s="94"/>
      <c r="H28" s="64">
        <f>SUM(G18:G27)</f>
        <v>239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zoomScaleNormal="100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>Pekárková Petra (CZ)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>Corvin Reesheja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6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193.5</v>
      </c>
      <c r="E28" s="94"/>
      <c r="F28" s="94"/>
      <c r="G28" s="94"/>
      <c r="H28" s="64">
        <f>SUM(G18:G27)</f>
        <v>193.5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2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Startovka!B11</f>
        <v>Dytrychová Darie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Startovka!C11</f>
        <v>Dylumi Ragyognak Csillagok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Startovka!D11</f>
        <v>Mudi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10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Startovka!E11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Výsledky!G11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264</v>
      </c>
      <c r="E28" s="94"/>
      <c r="F28" s="94"/>
      <c r="G28" s="94"/>
      <c r="H28" s="64">
        <f>SUM(G18:G27)</f>
        <v>264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abSelected="1" topLeftCell="A12" workbookViewId="0">
      <selection activeCell="D23" sqref="D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Startovka!B12</f>
        <v>Chalupová Hana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Startovka!C12</f>
        <v>Arathorn Stripespeed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Startovka!D12</f>
        <v>Holandský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11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Startovka!E12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Výsledky!G12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193</v>
      </c>
      <c r="E28" s="94"/>
      <c r="F28" s="94"/>
      <c r="G28" s="94"/>
      <c r="H28" s="64">
        <f>SUM(G18:G27)</f>
        <v>193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8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Startovka!B13</f>
        <v>Šedivá Bronislava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Startovka!C13</f>
        <v>Frenn Fabaro Silesia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Startovka!D13</f>
        <v>Chodský pes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12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Startovka!E13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Výsledky!G13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211.5</v>
      </c>
      <c r="E28" s="94"/>
      <c r="F28" s="94"/>
      <c r="G28" s="94"/>
      <c r="H28" s="64">
        <f>SUM(G18:G27)</f>
        <v>211.5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1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Startovka!B14</f>
        <v>Leisser Hana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Startovka!C14</f>
        <v>FinMitty BicFrey Ex Family Geluzee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Startovka!D14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13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Startovka!E14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Výsledky!G14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11.25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9.5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14.25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188</v>
      </c>
      <c r="E28" s="94"/>
      <c r="F28" s="94"/>
      <c r="G28" s="94"/>
      <c r="H28" s="64">
        <f>SUM(G18:G27)</f>
        <v>188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Startovka!B15</f>
        <v>Kavalcová Marie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Startovka!C15</f>
        <v>Beira od Koryta Šatavy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Startovka!D15</f>
        <v>Chodský pes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14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Startovka!E15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Výsledky!G15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247.5</v>
      </c>
      <c r="E28" s="94"/>
      <c r="F28" s="94"/>
      <c r="G28" s="94"/>
      <c r="H28" s="64">
        <f>SUM(G18:G27)</f>
        <v>247.5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4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Startovka!B16</f>
        <v>Hájeková (SK) Nadežda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Startovka!C16</f>
        <v>Jai Hilary Beberon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Startovka!D16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15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Startovka!E16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Výsledky!G16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15</v>
      </c>
      <c r="H18" s="64">
        <f t="shared" ref="H18:H27" si="0">SUM(D18*F18)</f>
        <v>15</v>
      </c>
      <c r="I18" s="64">
        <f t="shared" ref="I18:I27" si="1">SUM(((D18+E18)*F18)/2)</f>
        <v>7.5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9.5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14.25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218</v>
      </c>
      <c r="E28" s="94"/>
      <c r="F28" s="94"/>
      <c r="G28" s="94"/>
      <c r="H28" s="64">
        <f>SUM(G18:G27)</f>
        <v>218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16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Startovka!E17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Výsledky!G17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F11" sqref="F11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74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77</v>
      </c>
      <c r="G4" s="34">
        <f t="shared" ref="G4:G11" si="0">IF(F4="Celkový dojem",2,IF(F4="Odložení vsedě ve skupině",3,IF(F4="Odložení za pochodu",3,4)))</f>
        <v>3</v>
      </c>
      <c r="I4" s="37">
        <v>2</v>
      </c>
      <c r="J4" s="38" t="s">
        <v>69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34</v>
      </c>
      <c r="C5" s="34">
        <f t="shared" ref="C5:C12" si="3">IF(B5="Celkový dojem",2,IF(B5="Přivolání",4,IF(B5="Ovladatelnost na dálku",4,IF(B5="Držení aportovací činky",4,3))))</f>
        <v>4</v>
      </c>
      <c r="D5" s="36"/>
      <c r="E5" s="37">
        <v>3</v>
      </c>
      <c r="F5" s="38" t="s">
        <v>34</v>
      </c>
      <c r="G5" s="34">
        <f t="shared" si="0"/>
        <v>4</v>
      </c>
      <c r="I5" s="37">
        <v>3</v>
      </c>
      <c r="J5" s="38" t="s">
        <v>33</v>
      </c>
      <c r="K5" s="37">
        <f t="shared" si="1"/>
        <v>4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32</v>
      </c>
      <c r="C6" s="34">
        <f t="shared" si="3"/>
        <v>3</v>
      </c>
      <c r="D6" s="36"/>
      <c r="E6" s="37">
        <v>4</v>
      </c>
      <c r="F6" s="38" t="s">
        <v>32</v>
      </c>
      <c r="G6" s="34">
        <f t="shared" si="0"/>
        <v>4</v>
      </c>
      <c r="I6" s="37">
        <v>4</v>
      </c>
      <c r="J6" s="38" t="s">
        <v>32</v>
      </c>
      <c r="K6" s="37">
        <f t="shared" si="1"/>
        <v>4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36</v>
      </c>
      <c r="C7" s="34">
        <f t="shared" si="3"/>
        <v>3</v>
      </c>
      <c r="D7" s="36"/>
      <c r="E7" s="37">
        <v>5</v>
      </c>
      <c r="F7" s="38" t="s">
        <v>70</v>
      </c>
      <c r="G7" s="34">
        <f t="shared" si="0"/>
        <v>4</v>
      </c>
      <c r="I7" s="37">
        <v>5</v>
      </c>
      <c r="J7" s="38" t="s">
        <v>78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33</v>
      </c>
      <c r="C8" s="34">
        <f t="shared" si="3"/>
        <v>4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 t="s">
        <v>73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39</v>
      </c>
      <c r="C9" s="34">
        <f t="shared" si="3"/>
        <v>3</v>
      </c>
      <c r="D9" s="36"/>
      <c r="E9" s="37">
        <v>7</v>
      </c>
      <c r="F9" s="38" t="s">
        <v>40</v>
      </c>
      <c r="G9" s="34">
        <f t="shared" si="0"/>
        <v>4</v>
      </c>
      <c r="I9" s="37">
        <v>7</v>
      </c>
      <c r="J9" s="38" t="s">
        <v>38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81</v>
      </c>
      <c r="G10" s="34">
        <f t="shared" si="0"/>
        <v>4</v>
      </c>
      <c r="I10" s="37">
        <v>8</v>
      </c>
      <c r="J10" s="38" t="s">
        <v>37</v>
      </c>
      <c r="K10" s="37">
        <f t="shared" si="1"/>
        <v>4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35</v>
      </c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9" workbookViewId="0">
      <selection activeCell="D18" sqref="D18:D2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17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Startovka!E18</f>
        <v>OB-Z</v>
      </c>
      <c r="D13" s="93" t="s">
        <v>64</v>
      </c>
      <c r="E13" s="93"/>
      <c r="F13" s="93"/>
      <c r="G13" s="51" t="s">
        <v>45</v>
      </c>
    </row>
    <row r="14" spans="1:11" ht="20.100000000000001" customHeight="1" x14ac:dyDescent="0.3">
      <c r="A14" s="92" t="s">
        <v>65</v>
      </c>
      <c r="B14" s="92"/>
      <c r="C14" s="48">
        <f>Výsledky!G18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 t="str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Diskvalifikace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18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Startovka!E19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Výsledky!G19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2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19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Startovka!E20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Výsledky!G20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20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Startovka!E21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Výsledky!G21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21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Výsledky!G22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22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Startovka!E23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Výsledky!G23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23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Startovka!E24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Výsledky!G24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24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Startovka!E25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Výsledky!G25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25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Startovka!E26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Výsledky!G26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2" sqref="A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Staňková Marcela</v>
      </c>
      <c r="C2" s="70" t="str">
        <f>Startovka!C2</f>
        <v>Biggy Bee od Včelínku</v>
      </c>
      <c r="D2" s="70" t="str">
        <f>Startovka!D2</f>
        <v>Pyrenejský ovčák s dlouhou srstí v obličeji</v>
      </c>
      <c r="E2" s="70" t="str">
        <f>Startovka!E2</f>
        <v>OB-Z</v>
      </c>
      <c r="F2" s="70" t="str">
        <f>Startovka!I3</f>
        <v>Noční hrátky s Cituškou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2</v>
      </c>
      <c r="H2" s="72">
        <f>'1'!D28</f>
        <v>256.5</v>
      </c>
      <c r="I2" s="73" t="str">
        <f>'1'!D29</f>
        <v>Výborně</v>
      </c>
      <c r="J2" s="41"/>
      <c r="K2" s="43">
        <f t="shared" ref="K2:K33" si="1">IF(E2="OB-Z",(H2)," ")</f>
        <v>256.5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Leisser Hana</v>
      </c>
      <c r="C3" s="70" t="str">
        <f>Startovka!C3</f>
        <v>Alta Via Easy to Inspire</v>
      </c>
      <c r="D3" s="70" t="str">
        <f>Startovka!D3</f>
        <v>Border Collie</v>
      </c>
      <c r="E3" s="70" t="str">
        <f>Startovka!E3</f>
        <v>OB-Z</v>
      </c>
      <c r="F3" s="70" t="str">
        <f>Startovka!I3</f>
        <v>Noční hrátky s Cituškou</v>
      </c>
      <c r="G3" s="70">
        <f t="shared" si="0"/>
        <v>1</v>
      </c>
      <c r="H3" s="74">
        <f>'2'!D28</f>
        <v>288</v>
      </c>
      <c r="I3" s="75" t="str">
        <f>'2'!D29</f>
        <v>Výborně</v>
      </c>
      <c r="J3" s="41"/>
      <c r="K3" s="43">
        <f t="shared" si="1"/>
        <v>288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Šrámková Nikola</v>
      </c>
      <c r="C4" s="70" t="str">
        <f>Startovka!C4</f>
        <v>Cheyenne European K9 training base</v>
      </c>
      <c r="D4" s="70" t="str">
        <f>Startovka!D4</f>
        <v>Německý boxer</v>
      </c>
      <c r="E4" s="70" t="str">
        <f>Startovka!E4</f>
        <v>OB1</v>
      </c>
      <c r="F4" s="70" t="str">
        <f>Startovka!I3</f>
        <v>Noční hrátky s Cituškou</v>
      </c>
      <c r="G4" s="71">
        <f t="shared" si="0"/>
        <v>2</v>
      </c>
      <c r="H4" s="72">
        <f>'3'!D28</f>
        <v>272.5</v>
      </c>
      <c r="I4" s="75" t="str">
        <f>'3'!D29</f>
        <v>Výborně</v>
      </c>
      <c r="J4" s="41"/>
      <c r="K4" s="43" t="str">
        <f t="shared" si="1"/>
        <v xml:space="preserve"> </v>
      </c>
      <c r="L4" s="43">
        <f t="shared" si="2"/>
        <v>272.5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Martinčikova Lenka</v>
      </c>
      <c r="C5" s="70" t="str">
        <f>Startovka!C5</f>
        <v>Superstar Chazi Dajavera</v>
      </c>
      <c r="D5" s="70" t="str">
        <f>Startovka!D5</f>
        <v>Border Collie</v>
      </c>
      <c r="E5" s="70" t="str">
        <f>Startovka!E5</f>
        <v>OB1</v>
      </c>
      <c r="F5" s="70" t="str">
        <f>Startovka!I3</f>
        <v>Noční hrátky s Cituškou</v>
      </c>
      <c r="G5" s="70">
        <f t="shared" si="0"/>
        <v>5</v>
      </c>
      <c r="H5" s="74">
        <f>'4'!D28</f>
        <v>213.5</v>
      </c>
      <c r="I5" s="75" t="str">
        <f>'4'!D29</f>
        <v>Dobře</v>
      </c>
      <c r="J5" s="41"/>
      <c r="K5" s="43" t="str">
        <f t="shared" si="1"/>
        <v xml:space="preserve"> </v>
      </c>
      <c r="L5" s="43">
        <f t="shared" si="2"/>
        <v>213.5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Hanzlíková Anna</v>
      </c>
      <c r="C6" s="70" t="str">
        <f>Startovka!C6</f>
        <v>Genevieve Touch Heavenly Love</v>
      </c>
      <c r="D6" s="70" t="str">
        <f>Startovka!D6</f>
        <v>Australský ovčák</v>
      </c>
      <c r="E6" s="70" t="str">
        <f>Startovka!E6</f>
        <v>OB1</v>
      </c>
      <c r="F6" s="70" t="str">
        <f>Startovka!I3</f>
        <v>Noční hrátky s Cituškou</v>
      </c>
      <c r="G6" s="71">
        <f t="shared" si="0"/>
        <v>4</v>
      </c>
      <c r="H6" s="72">
        <f>'5'!D28</f>
        <v>235</v>
      </c>
      <c r="I6" s="75" t="str">
        <f>'5'!D29</f>
        <v>Velmi dobře</v>
      </c>
      <c r="J6" s="41"/>
      <c r="K6" s="43" t="str">
        <f t="shared" si="1"/>
        <v xml:space="preserve"> </v>
      </c>
      <c r="L6" s="43">
        <f t="shared" si="2"/>
        <v>235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Rožková Hana</v>
      </c>
      <c r="C7" s="70" t="str">
        <f>Startovka!C7</f>
        <v>Ambra Daisy Vapemat Team</v>
      </c>
      <c r="D7" s="70" t="str">
        <f>Startovka!D7</f>
        <v>Border Collie</v>
      </c>
      <c r="E7" s="70" t="str">
        <f>Startovka!E7</f>
        <v>OB1</v>
      </c>
      <c r="F7" s="70" t="str">
        <f>Startovka!I3</f>
        <v>Noční hrátky s Cituškou</v>
      </c>
      <c r="G7" s="70">
        <f t="shared" si="0"/>
        <v>1</v>
      </c>
      <c r="H7" s="72">
        <f>'6'!D28</f>
        <v>275</v>
      </c>
      <c r="I7" s="75" t="str">
        <f>'6'!D29</f>
        <v>Výborně</v>
      </c>
      <c r="J7" s="41"/>
      <c r="K7" s="43" t="str">
        <f t="shared" si="1"/>
        <v xml:space="preserve"> </v>
      </c>
      <c r="L7" s="43">
        <f t="shared" si="2"/>
        <v>275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 xml:space="preserve">Gabrielová  Elena  </v>
      </c>
      <c r="C8" s="70" t="str">
        <f>Startovka!C8</f>
        <v>Hillary Bien Amis</v>
      </c>
      <c r="D8" s="70" t="str">
        <f>Startovka!D8</f>
        <v>Irish soft coated wheaten terrier</v>
      </c>
      <c r="E8" s="70" t="str">
        <f>Startovka!E8</f>
        <v>OB1</v>
      </c>
      <c r="F8" s="70" t="str">
        <f>Startovka!I3</f>
        <v>Noční hrátky s Cituškou</v>
      </c>
      <c r="G8" s="71">
        <f t="shared" si="0"/>
        <v>6</v>
      </c>
      <c r="H8" s="74">
        <f>'7'!D28</f>
        <v>0</v>
      </c>
      <c r="I8" s="75" t="str">
        <f>'7'!D29</f>
        <v>Nehodnocen</v>
      </c>
      <c r="J8" s="41"/>
      <c r="K8" s="43" t="str">
        <f t="shared" si="1"/>
        <v xml:space="preserve"> </v>
      </c>
      <c r="L8" s="43">
        <f t="shared" si="2"/>
        <v>0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Martinčikova Lenka</v>
      </c>
      <c r="C9" s="70" t="str">
        <f>Startovka!C9</f>
        <v>Claire Hummergrey</v>
      </c>
      <c r="D9" s="70" t="str">
        <f>Startovka!D9</f>
        <v>Malý knirač ,pepř a sůl</v>
      </c>
      <c r="E9" s="70" t="str">
        <f>Startovka!E9</f>
        <v>OB1</v>
      </c>
      <c r="F9" s="70" t="str">
        <f>Startovka!I3</f>
        <v>Noční hrátky s Cituškou</v>
      </c>
      <c r="G9" s="70">
        <f t="shared" si="0"/>
        <v>3</v>
      </c>
      <c r="H9" s="72">
        <f>'8'!D28</f>
        <v>239</v>
      </c>
      <c r="I9" s="75" t="str">
        <f>'8'!D29</f>
        <v>Velmi dobře</v>
      </c>
      <c r="J9" s="41"/>
      <c r="K9" s="43" t="str">
        <f t="shared" si="1"/>
        <v xml:space="preserve"> </v>
      </c>
      <c r="L9" s="43">
        <f t="shared" si="2"/>
        <v>239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Pekárková Petra (CZ)</v>
      </c>
      <c r="C10" s="70" t="str">
        <f>Startovka!C10</f>
        <v>Corvin Reesheja</v>
      </c>
      <c r="D10" s="70" t="str">
        <f>Startovka!D10</f>
        <v>Border Collie</v>
      </c>
      <c r="E10" s="70" t="str">
        <f>Startovka!E10</f>
        <v>OB2</v>
      </c>
      <c r="F10" s="70" t="str">
        <f>Startovka!I3</f>
        <v>Noční hrátky s Cituškou</v>
      </c>
      <c r="G10" s="71">
        <f t="shared" si="0"/>
        <v>5</v>
      </c>
      <c r="H10" s="74">
        <f>'9'!D28</f>
        <v>193.5</v>
      </c>
      <c r="I10" s="75" t="str">
        <f>'9'!D29</f>
        <v>Dobře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>
        <f t="shared" si="3"/>
        <v>193.5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Dytrychová Darie</v>
      </c>
      <c r="C11" s="70" t="str">
        <f>Startovka!C11</f>
        <v>Dylumi Ragyognak Csillagok</v>
      </c>
      <c r="D11" s="70" t="str">
        <f>Startovka!D11</f>
        <v>Mudi</v>
      </c>
      <c r="E11" s="70" t="str">
        <f>Startovka!E11</f>
        <v>OB2</v>
      </c>
      <c r="F11" s="70" t="str">
        <f>Startovka!I3</f>
        <v>Noční hrátky s Cituškou</v>
      </c>
      <c r="G11" s="70">
        <f t="shared" si="0"/>
        <v>1</v>
      </c>
      <c r="H11" s="72">
        <f>'10'!D28</f>
        <v>264</v>
      </c>
      <c r="I11" s="75" t="str">
        <f>'10'!D29</f>
        <v>Výborně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>
        <f t="shared" si="3"/>
        <v>264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Chalupová Hana</v>
      </c>
      <c r="C12" s="70" t="str">
        <f>Startovka!C12</f>
        <v>Arathorn Stripespeed</v>
      </c>
      <c r="D12" s="70" t="str">
        <f>Startovka!D12</f>
        <v>Holandský ovčák</v>
      </c>
      <c r="E12" s="70" t="str">
        <f>Startovka!E12</f>
        <v>OB2</v>
      </c>
      <c r="F12" s="70" t="str">
        <f>Startovka!I3</f>
        <v>Noční hrátky s Cituškou</v>
      </c>
      <c r="G12" s="71">
        <f t="shared" si="0"/>
        <v>6</v>
      </c>
      <c r="H12" s="72">
        <f>'11'!D28</f>
        <v>193</v>
      </c>
      <c r="I12" s="75" t="str">
        <f>'11'!D29</f>
        <v>Dobře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>
        <f t="shared" si="3"/>
        <v>193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Šedivá Bronislava</v>
      </c>
      <c r="C13" s="70" t="str">
        <f>Startovka!C13</f>
        <v>Frenn Fabaro Silesia</v>
      </c>
      <c r="D13" s="70" t="str">
        <f>Startovka!D13</f>
        <v>Chodský pes</v>
      </c>
      <c r="E13" s="70" t="str">
        <f>Startovka!E13</f>
        <v>OB2</v>
      </c>
      <c r="F13" s="70" t="str">
        <f>Startovka!I3</f>
        <v>Noční hrátky s Cituškou</v>
      </c>
      <c r="G13" s="70">
        <f t="shared" si="0"/>
        <v>4</v>
      </c>
      <c r="H13" s="74">
        <f>'12'!D28</f>
        <v>211.5</v>
      </c>
      <c r="I13" s="75" t="str">
        <f>'12'!D29</f>
        <v>Dobře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>
        <f t="shared" si="3"/>
        <v>211.5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Leisser Hana</v>
      </c>
      <c r="C14" s="70" t="str">
        <f>Startovka!C14</f>
        <v>FinMitty BicFrey Ex Family Geluzee</v>
      </c>
      <c r="D14" s="70" t="str">
        <f>Startovka!D14</f>
        <v>Border Collie</v>
      </c>
      <c r="E14" s="70" t="str">
        <f>Startovka!E14</f>
        <v>OB2</v>
      </c>
      <c r="F14" s="70" t="str">
        <f>Startovka!I3</f>
        <v>Noční hrátky s Cituškou</v>
      </c>
      <c r="G14" s="71">
        <f t="shared" si="0"/>
        <v>7</v>
      </c>
      <c r="H14" s="72">
        <f>'13'!D28</f>
        <v>188</v>
      </c>
      <c r="I14" s="75" t="str">
        <f>'13'!D29</f>
        <v>Nehodnocen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>
        <f t="shared" si="3"/>
        <v>188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Kavalcová Marie</v>
      </c>
      <c r="C15" s="70" t="str">
        <f>Startovka!C15</f>
        <v>Beira od Koryta Šatavy</v>
      </c>
      <c r="D15" s="70" t="str">
        <f>Startovka!D15</f>
        <v>Chodský pes</v>
      </c>
      <c r="E15" s="70" t="str">
        <f>Startovka!E15</f>
        <v>OB2</v>
      </c>
      <c r="F15" s="70" t="str">
        <f>Startovka!I3</f>
        <v>Noční hrátky s Cituškou</v>
      </c>
      <c r="G15" s="70">
        <f t="shared" si="0"/>
        <v>2</v>
      </c>
      <c r="H15" s="74">
        <f>'14'!D28</f>
        <v>247.5</v>
      </c>
      <c r="I15" s="75" t="str">
        <f>'14'!D29</f>
        <v>Velmi dobře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>
        <f t="shared" si="3"/>
        <v>247.5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 t="str">
        <f>Startovka!B16</f>
        <v>Hájeková (SK) Nadežda</v>
      </c>
      <c r="C16" s="70" t="str">
        <f>Startovka!C16</f>
        <v>Jai Hilary Beberon</v>
      </c>
      <c r="D16" s="70" t="str">
        <f>Startovka!D16</f>
        <v>Border Collie</v>
      </c>
      <c r="E16" s="70" t="str">
        <f>Startovka!E16</f>
        <v>OB2</v>
      </c>
      <c r="F16" s="70" t="str">
        <f>Startovka!I3</f>
        <v>Noční hrátky s Cituškou</v>
      </c>
      <c r="G16" s="71">
        <f t="shared" si="0"/>
        <v>3</v>
      </c>
      <c r="H16" s="72">
        <f>'15'!D28</f>
        <v>218</v>
      </c>
      <c r="I16" s="75" t="str">
        <f>'15'!D29</f>
        <v>Dobře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>
        <f t="shared" si="3"/>
        <v>218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 t="str">
        <f>Startovka!E17</f>
        <v>OB-Z</v>
      </c>
      <c r="F17" s="70" t="str">
        <f>Startovka!I3</f>
        <v>Noční hrátky s Cituškou</v>
      </c>
      <c r="G17" s="70">
        <f t="shared" si="0"/>
        <v>3</v>
      </c>
      <c r="H17" s="74">
        <f>'16'!D28</f>
        <v>0</v>
      </c>
      <c r="I17" s="75" t="str">
        <f>'16'!D29</f>
        <v>Nehodnocen</v>
      </c>
      <c r="J17" s="41"/>
      <c r="K17" s="43">
        <f t="shared" si="1"/>
        <v>0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 t="str">
        <f>Startovka!E18</f>
        <v>OB-Z</v>
      </c>
      <c r="F18" s="70" t="str">
        <f>Startovka!I3</f>
        <v>Noční hrátky s Cituškou</v>
      </c>
      <c r="G18" s="71">
        <f t="shared" si="0"/>
        <v>3</v>
      </c>
      <c r="H18" s="72" t="str">
        <f>'17'!D28</f>
        <v>0</v>
      </c>
      <c r="I18" s="75" t="str">
        <f>'17'!D29</f>
        <v>Diskvalifikace</v>
      </c>
      <c r="J18" s="41"/>
      <c r="K18" s="43" t="str">
        <f t="shared" si="1"/>
        <v>0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 t="str">
        <f>Startovka!E19</f>
        <v>OB-Z</v>
      </c>
      <c r="F19" s="70" t="str">
        <f>Startovka!I3</f>
        <v>Noční hrátky s Cituškou</v>
      </c>
      <c r="G19" s="70">
        <f t="shared" si="0"/>
        <v>3</v>
      </c>
      <c r="H19" s="74">
        <f>'18'!D28</f>
        <v>0</v>
      </c>
      <c r="I19" s="75" t="str">
        <f>'18'!D29</f>
        <v>Nehodnocen</v>
      </c>
      <c r="J19" s="41"/>
      <c r="K19" s="43">
        <f t="shared" si="1"/>
        <v>0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 t="str">
        <f>Startovka!E20</f>
        <v>OB-Z</v>
      </c>
      <c r="F20" s="70" t="str">
        <f>Startovka!I3</f>
        <v>Noční hrátky s Cituškou</v>
      </c>
      <c r="G20" s="71">
        <f t="shared" si="0"/>
        <v>3</v>
      </c>
      <c r="H20" s="72">
        <f>'19'!D28</f>
        <v>0</v>
      </c>
      <c r="I20" s="75" t="str">
        <f>'19'!D29</f>
        <v>Nehodnocen</v>
      </c>
      <c r="J20" s="41"/>
      <c r="K20" s="43">
        <f t="shared" si="1"/>
        <v>0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 t="str">
        <f>Startovka!E21</f>
        <v>OB-Z</v>
      </c>
      <c r="F21" s="70" t="str">
        <f>Startovka!I3</f>
        <v>Noční hrátky s Cituškou</v>
      </c>
      <c r="G21" s="70">
        <f t="shared" si="0"/>
        <v>3</v>
      </c>
      <c r="H21" s="74">
        <f>'20'!D28</f>
        <v>0</v>
      </c>
      <c r="I21" s="75" t="str">
        <f>'20'!D29</f>
        <v>Nehodnocen</v>
      </c>
      <c r="J21" s="41"/>
      <c r="K21" s="43">
        <f t="shared" si="1"/>
        <v>0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21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 t="str">
        <f>Startovka!E22</f>
        <v>OB-Z</v>
      </c>
      <c r="F22" s="70" t="str">
        <f>Startovka!I3</f>
        <v>Noční hrátky s Cituškou</v>
      </c>
      <c r="G22" s="71">
        <f t="shared" si="0"/>
        <v>3</v>
      </c>
      <c r="H22" s="72">
        <f>'21'!D28</f>
        <v>0</v>
      </c>
      <c r="I22" s="75" t="str">
        <f>'21'!D29</f>
        <v>Nehodnocen</v>
      </c>
      <c r="J22" s="41"/>
      <c r="K22" s="43">
        <f t="shared" si="1"/>
        <v>0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22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 t="str">
        <f>Startovka!E23</f>
        <v>OB-Z</v>
      </c>
      <c r="F23" s="70" t="str">
        <f>Startovka!I3</f>
        <v>Noční hrátky s Cituškou</v>
      </c>
      <c r="G23" s="70">
        <f t="shared" si="0"/>
        <v>3</v>
      </c>
      <c r="H23" s="74">
        <f>'22'!D28</f>
        <v>0</v>
      </c>
      <c r="I23" s="75" t="str">
        <f>'22'!D29</f>
        <v>Nehodnocen</v>
      </c>
      <c r="J23" s="41"/>
      <c r="K23" s="43">
        <f t="shared" si="1"/>
        <v>0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23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 t="str">
        <f>Startovka!E24</f>
        <v>OB-Z</v>
      </c>
      <c r="F24" s="70" t="str">
        <f>Startovka!I3</f>
        <v>Noční hrátky s Cituškou</v>
      </c>
      <c r="G24" s="71">
        <f t="shared" si="0"/>
        <v>3</v>
      </c>
      <c r="H24" s="72">
        <f>'23'!D28</f>
        <v>0</v>
      </c>
      <c r="I24" s="75" t="str">
        <f>'23'!D29</f>
        <v>Nehodnocen</v>
      </c>
      <c r="J24" s="41"/>
      <c r="K24" s="43">
        <f t="shared" si="1"/>
        <v>0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24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 t="str">
        <f>Startovka!E25</f>
        <v>OB-Z</v>
      </c>
      <c r="F25" s="70" t="str">
        <f>Startovka!I3</f>
        <v>Noční hrátky s Cituškou</v>
      </c>
      <c r="G25" s="70">
        <f t="shared" si="0"/>
        <v>3</v>
      </c>
      <c r="H25" s="74">
        <f>'24'!D28</f>
        <v>0</v>
      </c>
      <c r="I25" s="75" t="str">
        <f>'24'!D29</f>
        <v>Nehodnocen</v>
      </c>
      <c r="J25" s="41"/>
      <c r="K25" s="43">
        <f t="shared" si="1"/>
        <v>0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25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 t="str">
        <f>Startovka!E26</f>
        <v>OB-Z</v>
      </c>
      <c r="F26" s="70" t="str">
        <f>Startovka!I3</f>
        <v>Noční hrátky s Cituškou</v>
      </c>
      <c r="G26" s="71">
        <f t="shared" si="0"/>
        <v>3</v>
      </c>
      <c r="H26" s="72">
        <f>'25'!D28</f>
        <v>0</v>
      </c>
      <c r="I26" s="75" t="str">
        <f>'25'!D29</f>
        <v>Nehodnocen</v>
      </c>
      <c r="J26" s="41"/>
      <c r="K26" s="43">
        <f t="shared" si="1"/>
        <v>0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Noční hrátky s Cituškou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Noční hrátky s Cituškou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Noční hrátky s Cituškou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Noční hrátky s Cituškou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Noční hrátky s Cituškou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Noční hrátky s Cituškou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Noční hrátky s Cituškou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Noční hrátky s Cituškou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Noční hrátky s Cituškou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Noční hrátky s Cituškou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Noční hrátky s Cituškou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Noční hrátky s Cituškou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Noční hrátky s Cituškou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Noční hrátky s Cituškou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Noční hrátky s Cituškou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Noční hrátky s Cituškou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Noční hrátky s Cituškou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Noční hrátky s Cituškou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Noční hrátky s Cituškou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Noční hrátky s Cituškou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Noční hrátky s Cituškou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Noční hrátky s Cituškou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Noční hrátky s Cituškou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Noční hrátky s Cituškou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Noční hrátky s Cituškou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7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Staňková Marcela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Biggy Bee od Včelínku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Pyrenejský ovčák s dlouhou srstí v obličeji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256.5</v>
      </c>
      <c r="E28" s="94"/>
      <c r="F28" s="94"/>
      <c r="G28" s="94"/>
      <c r="H28" s="64">
        <f>SUM(G18:G27)</f>
        <v>256.5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6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>Leisser Hana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>Alta Via Easy to Inspire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288</v>
      </c>
      <c r="E28" s="94"/>
      <c r="F28" s="94"/>
      <c r="G28" s="94"/>
      <c r="H28" s="64">
        <f>SUM(G18:G27)</f>
        <v>288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5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>Šrámková Nikola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Cheyenne European K9 training base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>Německý boxer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272.5</v>
      </c>
      <c r="E28" s="94"/>
      <c r="F28" s="94"/>
      <c r="G28" s="94"/>
      <c r="H28" s="64">
        <f>SUM(G18:G27)</f>
        <v>272.5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0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Martinčikova Lenka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Superstar Chazi Dajavera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213.5</v>
      </c>
      <c r="E28" s="94"/>
      <c r="F28" s="94"/>
      <c r="G28" s="94"/>
      <c r="H28" s="64">
        <f>SUM(G18:G27)</f>
        <v>213.5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9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>Hanzlíková Anna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Genevieve Touch Heavenly Love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10</v>
      </c>
      <c r="H26" s="64">
        <f t="shared" si="0"/>
        <v>10</v>
      </c>
      <c r="I26" s="64">
        <f t="shared" si="1"/>
        <v>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235</v>
      </c>
      <c r="E28" s="94"/>
      <c r="F28" s="94"/>
      <c r="G28" s="94"/>
      <c r="H28" s="64">
        <f>SUM(G18:G27)</f>
        <v>235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9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Šabacká Soňa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Noční hrátky s Cituškou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45819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Rožková Hana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Ambra Daisy Vapemat Team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Border Collie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275</v>
      </c>
      <c r="E28" s="94"/>
      <c r="F28" s="94"/>
      <c r="G28" s="94"/>
      <c r="H28" s="64">
        <f>SUM(G18:G27)</f>
        <v>275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Anna</cp:lastModifiedBy>
  <cp:revision>1</cp:revision>
  <cp:lastPrinted>2025-06-11T18:20:32Z</cp:lastPrinted>
  <dcterms:created xsi:type="dcterms:W3CDTF">2020-01-31T23:26:18Z</dcterms:created>
  <dcterms:modified xsi:type="dcterms:W3CDTF">2025-06-11T18:20:42Z</dcterms:modified>
</cp:coreProperties>
</file>