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ca\Desktop\"/>
    </mc:Choice>
  </mc:AlternateContent>
  <xr:revisionPtr revIDLastSave="0" documentId="13_ncr:1_{0917BBD7-5B66-40C8-B764-2830803B6DC8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20" yWindow="-120" windowWidth="29040" windowHeight="15840" tabRatio="756" activeTab="2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E19" i="3"/>
  <c r="E20" i="3"/>
  <c r="E21" i="3"/>
  <c r="E22" i="3"/>
  <c r="E23" i="3"/>
  <c r="E24" i="3"/>
  <c r="E25" i="3"/>
  <c r="E26" i="3"/>
  <c r="M26" i="3" s="1"/>
  <c r="E27" i="3"/>
  <c r="E28" i="3"/>
  <c r="E29" i="3"/>
  <c r="G29" i="3" s="1"/>
  <c r="E30" i="3"/>
  <c r="G30" i="3" s="1"/>
  <c r="E31" i="3"/>
  <c r="G31" i="3" s="1"/>
  <c r="E32" i="3"/>
  <c r="G32" i="3" s="1"/>
  <c r="E33" i="3"/>
  <c r="G33" i="3" s="1"/>
  <c r="E34" i="3"/>
  <c r="M34" i="3" s="1"/>
  <c r="E35" i="3"/>
  <c r="G35" i="3" s="1"/>
  <c r="E36" i="3"/>
  <c r="G36" i="3" s="1"/>
  <c r="E37" i="3"/>
  <c r="G37" i="3" s="1"/>
  <c r="E38" i="3"/>
  <c r="G38" i="3" s="1"/>
  <c r="E39" i="3"/>
  <c r="G39" i="3" s="1"/>
  <c r="E40" i="3"/>
  <c r="G40" i="3" s="1"/>
  <c r="E41" i="3"/>
  <c r="N41" i="3" s="1"/>
  <c r="E42" i="3"/>
  <c r="N42" i="3" s="1"/>
  <c r="E43" i="3"/>
  <c r="L43" i="3" s="1"/>
  <c r="E44" i="3"/>
  <c r="G44" i="3" s="1"/>
  <c r="E45" i="3"/>
  <c r="G45" i="3" s="1"/>
  <c r="E46" i="3"/>
  <c r="G46" i="3" s="1"/>
  <c r="E47" i="3"/>
  <c r="G47" i="3" s="1"/>
  <c r="E48" i="3"/>
  <c r="G48" i="3" s="1"/>
  <c r="E49" i="3"/>
  <c r="N49" i="3" s="1"/>
  <c r="E50" i="3"/>
  <c r="K50" i="3" s="1"/>
  <c r="E51" i="3"/>
  <c r="G51" i="3" s="1"/>
  <c r="E4" i="3"/>
  <c r="E5" i="3"/>
  <c r="E6" i="3"/>
  <c r="E7" i="3"/>
  <c r="E8" i="3"/>
  <c r="E9" i="3"/>
  <c r="E10" i="3"/>
  <c r="M10" i="3" s="1"/>
  <c r="M11" i="3"/>
  <c r="E3" i="3"/>
  <c r="E2" i="3"/>
  <c r="C27" i="52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27" i="53" s="1"/>
  <c r="C12" i="53"/>
  <c r="C11" i="53"/>
  <c r="C10" i="53"/>
  <c r="C9" i="53"/>
  <c r="C5" i="53"/>
  <c r="C4" i="53"/>
  <c r="C3" i="53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7" i="51"/>
  <c r="C5" i="51"/>
  <c r="C4" i="51"/>
  <c r="C3" i="5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13" i="47"/>
  <c r="F19" i="47" s="1"/>
  <c r="H19" i="47" s="1"/>
  <c r="C12" i="47"/>
  <c r="C11" i="47"/>
  <c r="C10" i="47"/>
  <c r="C9" i="47"/>
  <c r="C5" i="47"/>
  <c r="C4" i="47"/>
  <c r="C3" i="47"/>
  <c r="C13" i="46"/>
  <c r="F26" i="46" s="1"/>
  <c r="I26" i="46" s="1"/>
  <c r="C12" i="46"/>
  <c r="C11" i="46"/>
  <c r="C10" i="46"/>
  <c r="C9" i="46"/>
  <c r="C5" i="46"/>
  <c r="C4" i="46"/>
  <c r="C3" i="46"/>
  <c r="C13" i="45"/>
  <c r="C23" i="45" s="1"/>
  <c r="C12" i="45"/>
  <c r="C11" i="45"/>
  <c r="C10" i="45"/>
  <c r="C9" i="45"/>
  <c r="C5" i="45"/>
  <c r="C4" i="45"/>
  <c r="C3" i="45"/>
  <c r="F20" i="44"/>
  <c r="I20" i="44" s="1"/>
  <c r="C13" i="44"/>
  <c r="F26" i="44" s="1"/>
  <c r="H26" i="44" s="1"/>
  <c r="C12" i="44"/>
  <c r="C11" i="44"/>
  <c r="C10" i="44"/>
  <c r="C9" i="44"/>
  <c r="C7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C13" i="41"/>
  <c r="F27" i="41" s="1"/>
  <c r="I27" i="41" s="1"/>
  <c r="C12" i="41"/>
  <c r="C11" i="41"/>
  <c r="C10" i="41"/>
  <c r="C9" i="41"/>
  <c r="C5" i="41"/>
  <c r="C4" i="41"/>
  <c r="C3" i="41"/>
  <c r="C13" i="40"/>
  <c r="F26" i="40" s="1"/>
  <c r="I26" i="40" s="1"/>
  <c r="C12" i="40"/>
  <c r="C11" i="40"/>
  <c r="C10" i="40"/>
  <c r="C9" i="40"/>
  <c r="C5" i="40"/>
  <c r="C4" i="40"/>
  <c r="C3" i="40"/>
  <c r="C13" i="39"/>
  <c r="C27" i="39" s="1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27" i="35" s="1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27" i="33" s="1"/>
  <c r="C12" i="33"/>
  <c r="C11" i="33"/>
  <c r="C10" i="33"/>
  <c r="C9" i="33"/>
  <c r="C5" i="33"/>
  <c r="C4" i="33"/>
  <c r="C3" i="33"/>
  <c r="C13" i="32"/>
  <c r="F26" i="32" s="1"/>
  <c r="I26" i="32" s="1"/>
  <c r="C12" i="32"/>
  <c r="C11" i="32"/>
  <c r="C10" i="32"/>
  <c r="C9" i="32"/>
  <c r="C5" i="32"/>
  <c r="C4" i="32"/>
  <c r="C3" i="32"/>
  <c r="C13" i="31"/>
  <c r="C27" i="31" s="1"/>
  <c r="C12" i="31"/>
  <c r="C11" i="31"/>
  <c r="C10" i="31"/>
  <c r="C9" i="31"/>
  <c r="C5" i="31"/>
  <c r="C4" i="31"/>
  <c r="C3" i="31"/>
  <c r="C13" i="30"/>
  <c r="F26" i="30" s="1"/>
  <c r="H26" i="30" s="1"/>
  <c r="C12" i="30"/>
  <c r="C11" i="30"/>
  <c r="C10" i="30"/>
  <c r="C9" i="30"/>
  <c r="C5" i="30"/>
  <c r="C4" i="30"/>
  <c r="C3" i="30"/>
  <c r="C13" i="29"/>
  <c r="C27" i="29" s="1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27" i="23" s="1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27" i="21" s="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27" i="19" s="1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35"/>
  <c r="D14" i="34"/>
  <c r="D14" i="33"/>
  <c r="D14" i="31"/>
  <c r="D14" i="30"/>
  <c r="D14" i="13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K28" i="3"/>
  <c r="M21" i="3"/>
  <c r="M19" i="3"/>
  <c r="L15" i="3"/>
  <c r="M13" i="3"/>
  <c r="L13" i="3"/>
  <c r="D14" i="14" l="1"/>
  <c r="C25" i="32"/>
  <c r="G20" i="44"/>
  <c r="D14" i="12"/>
  <c r="D14" i="24"/>
  <c r="E17" i="32"/>
  <c r="D7" i="32" s="1"/>
  <c r="C26" i="32"/>
  <c r="C25" i="40"/>
  <c r="E17" i="44"/>
  <c r="D7" i="44" s="1"/>
  <c r="F21" i="46"/>
  <c r="I21" i="46" s="1"/>
  <c r="F24" i="50"/>
  <c r="I24" i="50" s="1"/>
  <c r="C27" i="12"/>
  <c r="C27" i="32"/>
  <c r="C27" i="36"/>
  <c r="C27" i="40"/>
  <c r="C27" i="44"/>
  <c r="C27" i="48"/>
  <c r="C7" i="32"/>
  <c r="C18" i="32"/>
  <c r="F19" i="41"/>
  <c r="I19" i="41" s="1"/>
  <c r="C18" i="44"/>
  <c r="C21" i="47"/>
  <c r="F20" i="52"/>
  <c r="I20" i="52" s="1"/>
  <c r="C27" i="15"/>
  <c r="C27" i="37"/>
  <c r="C27" i="41"/>
  <c r="C27" i="45"/>
  <c r="C27" i="49"/>
  <c r="G43" i="3"/>
  <c r="C22" i="52"/>
  <c r="C27" i="30"/>
  <c r="C27" i="34"/>
  <c r="C27" i="38"/>
  <c r="C27" i="42"/>
  <c r="C27" i="46"/>
  <c r="C27" i="50"/>
  <c r="G50" i="3"/>
  <c r="G42" i="3"/>
  <c r="G34" i="3"/>
  <c r="D14" i="10"/>
  <c r="D14" i="11"/>
  <c r="D14" i="16"/>
  <c r="D14" i="32"/>
  <c r="D14" i="40"/>
  <c r="D17" i="32"/>
  <c r="C6" i="32" s="1"/>
  <c r="F25" i="32"/>
  <c r="I25" i="32" s="1"/>
  <c r="G25" i="32" s="1"/>
  <c r="E17" i="40"/>
  <c r="D7" i="40" s="1"/>
  <c r="C25" i="45"/>
  <c r="F25" i="52"/>
  <c r="I25" i="52" s="1"/>
  <c r="C27" i="9"/>
  <c r="C27" i="43"/>
  <c r="C27" i="47"/>
  <c r="C27" i="51"/>
  <c r="G49" i="3"/>
  <c r="G41" i="3"/>
  <c r="I26" i="44"/>
  <c r="E17" i="30"/>
  <c r="D7" i="30" s="1"/>
  <c r="C19" i="30"/>
  <c r="C21" i="30"/>
  <c r="C25" i="30"/>
  <c r="F25" i="30"/>
  <c r="I25" i="30" s="1"/>
  <c r="D17" i="30"/>
  <c r="C6" i="30" s="1"/>
  <c r="D17" i="29"/>
  <c r="C6" i="29" s="1"/>
  <c r="F26" i="29"/>
  <c r="I26" i="29" s="1"/>
  <c r="D14" i="29"/>
  <c r="C27" i="28"/>
  <c r="C27" i="27"/>
  <c r="C27" i="26"/>
  <c r="C27" i="25"/>
  <c r="C27" i="24"/>
  <c r="C27" i="22"/>
  <c r="C27" i="20"/>
  <c r="C27" i="18"/>
  <c r="C27" i="16"/>
  <c r="C27" i="14"/>
  <c r="C27" i="13"/>
  <c r="N50" i="3"/>
  <c r="L41" i="3"/>
  <c r="M41" i="3"/>
  <c r="K49" i="3"/>
  <c r="M33" i="3"/>
  <c r="L42" i="3"/>
  <c r="M49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C23" i="30"/>
  <c r="F24" i="30"/>
  <c r="I24" i="30" s="1"/>
  <c r="C7" i="30"/>
  <c r="C18" i="30"/>
  <c r="C26" i="30"/>
  <c r="F20" i="30"/>
  <c r="I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G26" i="38" s="1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C23" i="52"/>
  <c r="D17" i="53"/>
  <c r="C6" i="53" s="1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D6" i="44"/>
  <c r="G26" i="44"/>
  <c r="G24" i="50"/>
  <c r="C23" i="29"/>
  <c r="L5" i="3"/>
  <c r="N7" i="3"/>
  <c r="C19" i="23"/>
  <c r="C7" i="23"/>
  <c r="L9" i="3"/>
  <c r="M9" i="3"/>
  <c r="L10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H21" i="48"/>
  <c r="I19" i="47"/>
  <c r="H26" i="38"/>
  <c r="H25" i="52"/>
  <c r="H25" i="30"/>
  <c r="H25" i="32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0" i="52"/>
  <c r="H26" i="48"/>
  <c r="H26" i="34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D7" i="48"/>
  <c r="G26" i="48"/>
  <c r="G21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5" i="40" l="1"/>
  <c r="G26" i="40"/>
  <c r="H26" i="45"/>
  <c r="I24" i="44"/>
  <c r="G24" i="44" s="1"/>
  <c r="H24" i="50"/>
  <c r="G26" i="50"/>
  <c r="G20" i="52"/>
  <c r="G21" i="36"/>
  <c r="G21" i="40"/>
  <c r="G25" i="50"/>
  <c r="H26" i="49"/>
  <c r="D6" i="50"/>
  <c r="G21" i="34"/>
  <c r="H27" i="51"/>
  <c r="H25" i="44"/>
  <c r="D6" i="30"/>
  <c r="G25" i="30"/>
  <c r="D7" i="18"/>
  <c r="H18" i="45"/>
  <c r="H20" i="32"/>
  <c r="H26" i="33"/>
  <c r="H24" i="38"/>
  <c r="H24" i="48"/>
  <c r="H27" i="47"/>
  <c r="H26" i="47"/>
  <c r="H26" i="41"/>
  <c r="H22" i="41"/>
  <c r="H20" i="30"/>
  <c r="G20" i="30" s="1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G24" i="30" s="1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2" i="30" l="1"/>
  <c r="G18" i="30"/>
  <c r="G21" i="30"/>
  <c r="G23" i="30"/>
  <c r="G19" i="30"/>
  <c r="G27" i="30"/>
  <c r="G24" i="17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8" i="30" l="1"/>
  <c r="H28" i="3" s="1"/>
  <c r="L28" i="3" s="1"/>
  <c r="H28" i="30"/>
  <c r="D29" i="52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M7" i="3" s="1"/>
  <c r="D28" i="8"/>
  <c r="H6" i="3" s="1"/>
  <c r="M6" i="3" s="1"/>
  <c r="D28" i="7"/>
  <c r="D28" i="6"/>
  <c r="D28" i="5"/>
  <c r="H3" i="3" s="1"/>
  <c r="M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D29" i="41"/>
  <c r="I39" i="3" s="1"/>
  <c r="D29" i="47"/>
  <c r="I45" i="3" s="1"/>
  <c r="D29" i="53"/>
  <c r="I51" i="3" s="1"/>
  <c r="D29" i="34"/>
  <c r="I32" i="3" s="1"/>
  <c r="D29" i="45"/>
  <c r="I43" i="3" s="1"/>
  <c r="L2" i="3" l="1"/>
  <c r="H27" i="3"/>
  <c r="L3" i="3"/>
  <c r="H26" i="3"/>
  <c r="L26" i="3" s="1"/>
  <c r="L4" i="3"/>
  <c r="H25" i="3"/>
  <c r="L25" i="3" s="1"/>
  <c r="D29" i="26"/>
  <c r="I24" i="3" s="1"/>
  <c r="H24" i="3"/>
  <c r="L24" i="3" s="1"/>
  <c r="K47" i="3"/>
  <c r="H23" i="3"/>
  <c r="L23" i="3" s="1"/>
  <c r="K46" i="3"/>
  <c r="H22" i="3"/>
  <c r="L22" i="3" s="1"/>
  <c r="D29" i="23"/>
  <c r="I21" i="3" s="1"/>
  <c r="H21" i="3"/>
  <c r="L21" i="3" s="1"/>
  <c r="K44" i="3"/>
  <c r="H20" i="3"/>
  <c r="K20" i="3" s="1"/>
  <c r="K43" i="3"/>
  <c r="H19" i="3"/>
  <c r="D29" i="20"/>
  <c r="I18" i="3" s="1"/>
  <c r="H18" i="3"/>
  <c r="K18" i="3" s="1"/>
  <c r="D29" i="19"/>
  <c r="I17" i="3" s="1"/>
  <c r="H17" i="3"/>
  <c r="K17" i="3" s="1"/>
  <c r="D29" i="18"/>
  <c r="I16" i="3" s="1"/>
  <c r="H16" i="3"/>
  <c r="K16" i="3" s="1"/>
  <c r="D29" i="17"/>
  <c r="I15" i="3" s="1"/>
  <c r="H15" i="3"/>
  <c r="K15" i="3" s="1"/>
  <c r="D29" i="16"/>
  <c r="I14" i="3" s="1"/>
  <c r="H14" i="3"/>
  <c r="K14" i="3" s="1"/>
  <c r="D29" i="15"/>
  <c r="I13" i="3" s="1"/>
  <c r="H13" i="3"/>
  <c r="K13" i="3" s="1"/>
  <c r="D29" i="14"/>
  <c r="I12" i="3" s="1"/>
  <c r="H12" i="3"/>
  <c r="K12" i="3" s="1"/>
  <c r="D29" i="13"/>
  <c r="I11" i="3" s="1"/>
  <c r="H11" i="3"/>
  <c r="K11" i="3" s="1"/>
  <c r="D29" i="12"/>
  <c r="I10" i="3" s="1"/>
  <c r="H10" i="3"/>
  <c r="D29" i="11"/>
  <c r="I9" i="3" s="1"/>
  <c r="H9" i="3"/>
  <c r="D29" i="10"/>
  <c r="I8" i="3" s="1"/>
  <c r="H8" i="3"/>
  <c r="D29" i="7"/>
  <c r="I5" i="3" s="1"/>
  <c r="H5" i="3"/>
  <c r="M5" i="3" s="1"/>
  <c r="D29" i="4"/>
  <c r="I2" i="3" s="1"/>
  <c r="H2" i="3"/>
  <c r="N2" i="3" s="1"/>
  <c r="M25" i="3"/>
  <c r="H4" i="3"/>
  <c r="D29" i="29"/>
  <c r="I27" i="3" s="1"/>
  <c r="N20" i="3"/>
  <c r="N31" i="3"/>
  <c r="N22" i="3"/>
  <c r="N33" i="3"/>
  <c r="N28" i="3"/>
  <c r="N25" i="3"/>
  <c r="N30" i="3"/>
  <c r="N23" i="3"/>
  <c r="N13" i="3"/>
  <c r="L50" i="3"/>
  <c r="L27" i="3"/>
  <c r="L51" i="3"/>
  <c r="L49" i="3"/>
  <c r="N18" i="3"/>
  <c r="D29" i="5"/>
  <c r="I3" i="3" s="1"/>
  <c r="D29" i="24"/>
  <c r="I22" i="3" s="1"/>
  <c r="D29" i="27"/>
  <c r="I25" i="3" s="1"/>
  <c r="K48" i="3"/>
  <c r="N21" i="3"/>
  <c r="D29" i="28"/>
  <c r="I26" i="3" s="1"/>
  <c r="D29" i="25"/>
  <c r="I23" i="3" s="1"/>
  <c r="D29" i="6"/>
  <c r="I4" i="3" s="1"/>
  <c r="M16" i="3"/>
  <c r="N19" i="3"/>
  <c r="K8" i="3"/>
  <c r="D29" i="9"/>
  <c r="I7" i="3" s="1"/>
  <c r="M17" i="3"/>
  <c r="D29" i="8"/>
  <c r="I6" i="3" s="1"/>
  <c r="K22" i="3"/>
  <c r="L20" i="3"/>
  <c r="K26" i="3"/>
  <c r="L19" i="3"/>
  <c r="K25" i="3"/>
  <c r="D29" i="22"/>
  <c r="I20" i="3" s="1"/>
  <c r="K21" i="3"/>
  <c r="D29" i="21"/>
  <c r="I19" i="3" s="1"/>
  <c r="K2" i="3"/>
  <c r="K3" i="3"/>
  <c r="M18" i="3"/>
  <c r="N17" i="3"/>
  <c r="M14" i="3"/>
  <c r="N14" i="3"/>
  <c r="M15" i="3"/>
  <c r="N15" i="3"/>
  <c r="G26" i="3" l="1"/>
  <c r="C14" i="28" s="1"/>
  <c r="G27" i="3"/>
  <c r="G28" i="3"/>
  <c r="G25" i="3"/>
  <c r="C14" i="27" s="1"/>
  <c r="G23" i="3"/>
  <c r="C14" i="25" s="1"/>
  <c r="G24" i="3"/>
  <c r="C14" i="26" s="1"/>
  <c r="G21" i="3"/>
  <c r="C14" i="23" s="1"/>
  <c r="G22" i="3"/>
  <c r="C14" i="24" s="1"/>
  <c r="N4" i="3"/>
  <c r="M4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20" i="3" l="1"/>
  <c r="C14" i="22" s="1"/>
  <c r="G14" i="3"/>
  <c r="C14" i="16" s="1"/>
  <c r="G19" i="3"/>
  <c r="C14" i="21" s="1"/>
  <c r="G5" i="3"/>
  <c r="C14" i="7" s="1"/>
  <c r="G15" i="3"/>
  <c r="C14" i="17" s="1"/>
  <c r="G18" i="3"/>
  <c r="C14" i="20" s="1"/>
  <c r="G16" i="3"/>
  <c r="C14" i="18" s="1"/>
  <c r="G11" i="3"/>
  <c r="C14" i="13" s="1"/>
  <c r="G10" i="3"/>
  <c r="C14" i="12" s="1"/>
  <c r="G13" i="3"/>
  <c r="C14" i="15" s="1"/>
  <c r="G12" i="3"/>
  <c r="C14" i="14" s="1"/>
  <c r="G17" i="3"/>
  <c r="C14" i="19" s="1"/>
  <c r="G9" i="3"/>
  <c r="C14" i="11" s="1"/>
  <c r="G4" i="3"/>
  <c r="C14" i="6" s="1"/>
  <c r="G8" i="3"/>
  <c r="C14" i="10" s="1"/>
  <c r="G7" i="3"/>
  <c r="C14" i="9" s="1"/>
  <c r="G6" i="3"/>
  <c r="C14" i="8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<sst xmlns="http://schemas.openxmlformats.org/spreadsheetml/2006/main" count="1414" uniqueCount="155">
  <si>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</si>
  <si>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</si>
  <si>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</si>
  <si>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</si>
  <si>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</si>
  <si>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</si>
  <si>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</si>
  <si>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</si>
  <si>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</si>
  <si>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</si>
  <si>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</si>
  <si>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</si>
  <si>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</si>
  <si>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</si>
  <si>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</si>
  <si>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</si>
  <si>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</si>
  <si>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</si>
  <si>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</si>
  <si>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</si>
  <si>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</si>
  <si>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</si>
  <si>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</si>
  <si>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</si>
  <si>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</si>
  <si>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</si>
  <si>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</si>
  <si>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</si>
  <si>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</si>
  <si>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</si>
  <si>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</si>
  <si>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</si>
  <si>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</si>
  <si>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</si>
  <si>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</si>
  <si>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</si>
  <si>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</si>
  <si>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</si>
  <si>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</si>
  <si>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</si>
  <si>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</si>
  <si>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</si>
  <si>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</si>
  <si>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</si>
  <si>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</si>
  <si>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</si>
  <si>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</si>
  <si>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</si>
  <si>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</si>
  <si>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</si>
  <si>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</si>
  <si>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</si>
  <si>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</si>
  <si>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</si>
  <si>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</si>
  <si>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</si>
  <si>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</si>
  <si>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</si>
  <si>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</si>
  <si>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</si>
  <si>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</si>
  <si>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</si>
  <si>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</si>
  <si>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</si>
  <si>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</si>
  <si>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</si>
  <si>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</si>
  <si>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</si>
  <si>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</si>
  <si>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</si>
  <si>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</si>
  <si>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</si>
  <si>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</si>
  <si>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</si>
  <si>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</si>
  <si>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</si>
  <si>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</si>
  <si>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</si>
  <si>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</si>
  <si>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</si>
  <si>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</si>
  <si>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</si>
  <si>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</si>
  <si>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</si>
  <si>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Ružová Denisa</t>
  </si>
  <si>
    <t>Interforce Speedlight</t>
  </si>
  <si>
    <t>border kolie</t>
  </si>
  <si>
    <t>Odnogová Barbora (SK)</t>
  </si>
  <si>
    <t>Quentin Námořník</t>
  </si>
  <si>
    <t>německý ovčák</t>
  </si>
  <si>
    <t>Pekárková Petra</t>
  </si>
  <si>
    <t>Corvin Reesheja</t>
  </si>
  <si>
    <t>Bikar Reesheja</t>
  </si>
  <si>
    <t>Zamykalová Pavla</t>
  </si>
  <si>
    <t>Klecka Agata (PL)</t>
  </si>
  <si>
    <t>Chaim Deabei</t>
  </si>
  <si>
    <t>belgický ovčák</t>
  </si>
  <si>
    <t>Kernová Alena</t>
  </si>
  <si>
    <t>Aida z Hájeckého údolí</t>
  </si>
  <si>
    <t>Ivánová Karin</t>
  </si>
  <si>
    <t>Feliciano Noname od Hobšovického rybníka</t>
  </si>
  <si>
    <t>trpasličí pinč</t>
  </si>
  <si>
    <t>stafordšírský teriér</t>
  </si>
  <si>
    <t>Mokrá Tereza</t>
  </si>
  <si>
    <t>Big Henry Fidem Colo</t>
  </si>
  <si>
    <t>Ramíková Nikola</t>
  </si>
  <si>
    <t>Pram Deabei</t>
  </si>
  <si>
    <t>Šedivá Bronislava</t>
  </si>
  <si>
    <t xml:space="preserve">Artemis Grace z Farmy Montara </t>
  </si>
  <si>
    <t>Gromm Jantárová hviezda</t>
  </si>
  <si>
    <t>Višňovská Gabriela (SK)</t>
  </si>
  <si>
    <t>Matejovová Dana (SK)</t>
  </si>
  <si>
    <t>Asiri Kusi Kawsay</t>
  </si>
  <si>
    <t>peruánský naháč</t>
  </si>
  <si>
    <t>krátkosrstá kolie</t>
  </si>
  <si>
    <t>bílý švýcarský ovčák</t>
  </si>
  <si>
    <t>parson russle terier</t>
  </si>
  <si>
    <t>Švondrová Lenka</t>
  </si>
  <si>
    <t>Abbey Gall z Městeckého mlýna</t>
  </si>
  <si>
    <t>manchester terier</t>
  </si>
  <si>
    <t>Martinčiková Lenka</t>
  </si>
  <si>
    <t>Superstar Chazi Dajavera</t>
  </si>
  <si>
    <t>Náhlík Simona</t>
  </si>
  <si>
    <t>Azure Sky od Půlnoční krásky</t>
  </si>
  <si>
    <t>australský ovčák</t>
  </si>
  <si>
    <t>Kavalcová Marie</t>
  </si>
  <si>
    <t>Beira od Koryta Šatavy</t>
  </si>
  <si>
    <t>chodský pes</t>
  </si>
  <si>
    <t>Eddie the Eagle Vitaxis</t>
  </si>
  <si>
    <t>Mokrá Jitka</t>
  </si>
  <si>
    <t>Althea Tenebris Ignis Cor</t>
  </si>
  <si>
    <t>Afira od Švancmberských dubů</t>
  </si>
  <si>
    <t>jagdterier</t>
  </si>
  <si>
    <t>Vymazalová Hana</t>
  </si>
  <si>
    <t>Crazy Dry Hill</t>
  </si>
  <si>
    <t>Emma</t>
  </si>
  <si>
    <t>kříženec</t>
  </si>
  <si>
    <t>Coya Matacan</t>
  </si>
  <si>
    <t>Kohlová Marie</t>
  </si>
  <si>
    <t>Yahoodka z Kovárny</t>
  </si>
  <si>
    <t>Holová Libuše</t>
  </si>
  <si>
    <t>Blueberry Altája</t>
  </si>
  <si>
    <t>Claire Hummergrey</t>
  </si>
  <si>
    <t>Conny Dry Hill</t>
  </si>
  <si>
    <t>La Pasion Turka Mike Wazowski</t>
  </si>
  <si>
    <t>španělský vodní pes</t>
  </si>
  <si>
    <t>Felcmanová Věra</t>
  </si>
  <si>
    <t>knírač malý</t>
  </si>
  <si>
    <t>Denisa Ružová</t>
  </si>
  <si>
    <t>OB závod Ferdy Mravence Brno</t>
  </si>
  <si>
    <t>2.9.2023</t>
  </si>
  <si>
    <t>Anna Musilová</t>
  </si>
  <si>
    <t>Barbora Smolková</t>
  </si>
  <si>
    <t>Doro Seidenschmiedt</t>
  </si>
  <si>
    <t>Výborně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</si>
</sst>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í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opLeftCell="A10" zoomScale="80" zoomScaleNormal="80" workbookViewId="0">
      <selection activeCell="I16" sqref="I16"/>
    </sheetView>
  </sheetViews>
  <sheetFormatPr defaultRowHeight="15" x14ac:dyDescent="0.25"/>
  <cols>
    <col min="1" max="1" width="8.125" style="4" customWidth="1"/>
    <col min="2" max="2" width="25.125" style="4" customWidth="1"/>
    <col min="3" max="3" width="31.25" style="4" customWidth="1"/>
    <col min="4" max="4" width="26.75" style="4" bestFit="1" customWidth="1"/>
    <col min="5" max="5" width="8.5" style="4" customWidth="1"/>
    <col min="6" max="6" width="11" style="4" customWidth="1"/>
    <col min="7" max="7" width="8.125" style="4" customWidth="1"/>
    <col min="8" max="8" width="20.75" style="4" customWidth="1"/>
    <col min="9" max="9" width="33.625" style="4" customWidth="1"/>
    <col min="10" max="10" width="20.625" style="4" customWidth="1"/>
    <col min="11" max="11" width="33.625" style="4" customWidth="1"/>
    <col min="12" max="1025" width="8.125" style="4" customWidth="1"/>
    <col min="1026" max="1026" width="9" customWidth="1"/>
  </cols>
  <sheetData>
    <row r="1" spans="1:11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75" x14ac:dyDescent="0.25">
      <c r="A2" s="5">
        <v>1</v>
      </c>
      <c r="B2" s="67" t="s">
        <v>84</v>
      </c>
      <c r="C2" s="67" t="s">
        <v>85</v>
      </c>
      <c r="D2" s="67" t="s">
        <v>86</v>
      </c>
      <c r="E2" s="7" t="s">
        <v>9</v>
      </c>
      <c r="F2" s="8"/>
      <c r="H2" s="9" t="s">
        <v>7</v>
      </c>
      <c r="I2" s="83" t="s">
        <v>148</v>
      </c>
      <c r="J2" s="83"/>
      <c r="K2" s="83"/>
    </row>
    <row r="3" spans="1:11" ht="15.75" x14ac:dyDescent="0.25">
      <c r="A3" s="5">
        <v>2</v>
      </c>
      <c r="B3" s="67" t="s">
        <v>87</v>
      </c>
      <c r="C3" s="67" t="s">
        <v>88</v>
      </c>
      <c r="D3" s="67" t="s">
        <v>89</v>
      </c>
      <c r="E3" s="7" t="s">
        <v>9</v>
      </c>
      <c r="F3" s="8"/>
      <c r="H3" s="10" t="s">
        <v>8</v>
      </c>
      <c r="I3" s="84" t="s">
        <v>149</v>
      </c>
      <c r="J3" s="84"/>
      <c r="K3" s="84"/>
    </row>
    <row r="4" spans="1:11" ht="16.5" thickBot="1" x14ac:dyDescent="0.3">
      <c r="A4" s="5">
        <v>3</v>
      </c>
      <c r="B4" s="67" t="s">
        <v>90</v>
      </c>
      <c r="C4" s="67" t="s">
        <v>91</v>
      </c>
      <c r="D4" s="67" t="s">
        <v>86</v>
      </c>
      <c r="E4" s="7" t="s">
        <v>9</v>
      </c>
      <c r="F4" s="8"/>
      <c r="H4" s="11" t="s">
        <v>10</v>
      </c>
      <c r="I4" s="85" t="s">
        <v>150</v>
      </c>
      <c r="J4" s="85"/>
      <c r="K4" s="85"/>
    </row>
    <row r="5" spans="1:11" ht="16.5" thickBot="1" x14ac:dyDescent="0.3">
      <c r="A5" s="5">
        <v>4</v>
      </c>
      <c r="B5" s="67" t="s">
        <v>93</v>
      </c>
      <c r="C5" s="67" t="s">
        <v>92</v>
      </c>
      <c r="D5" s="67" t="s">
        <v>86</v>
      </c>
      <c r="E5" s="7" t="s">
        <v>9</v>
      </c>
      <c r="F5" s="8"/>
    </row>
    <row r="6" spans="1:11" ht="18.75" x14ac:dyDescent="0.3">
      <c r="A6" s="5">
        <v>5</v>
      </c>
      <c r="B6" s="67" t="s">
        <v>94</v>
      </c>
      <c r="C6" s="67" t="s">
        <v>95</v>
      </c>
      <c r="D6" s="67" t="s">
        <v>96</v>
      </c>
      <c r="E6" s="7" t="s">
        <v>9</v>
      </c>
      <c r="F6" s="8"/>
      <c r="H6" s="86" t="s">
        <v>11</v>
      </c>
      <c r="I6" s="86"/>
      <c r="J6" s="86"/>
      <c r="K6" s="86"/>
    </row>
    <row r="7" spans="1:11" ht="15.75" x14ac:dyDescent="0.25">
      <c r="A7" s="5">
        <v>6</v>
      </c>
      <c r="B7" s="67" t="s">
        <v>97</v>
      </c>
      <c r="C7" s="67" t="s">
        <v>98</v>
      </c>
      <c r="D7" s="67" t="s">
        <v>102</v>
      </c>
      <c r="E7" s="7" t="s">
        <v>9</v>
      </c>
      <c r="F7" s="8"/>
      <c r="H7" s="12" t="s">
        <v>12</v>
      </c>
      <c r="I7" s="13" t="s">
        <v>151</v>
      </c>
      <c r="J7" s="14" t="s">
        <v>13</v>
      </c>
      <c r="K7" s="68" t="s">
        <v>14</v>
      </c>
    </row>
    <row r="8" spans="1:11" ht="16.5" thickBot="1" x14ac:dyDescent="0.3">
      <c r="A8" s="5">
        <v>7</v>
      </c>
      <c r="B8" s="67" t="s">
        <v>99</v>
      </c>
      <c r="C8" s="67" t="s">
        <v>100</v>
      </c>
      <c r="D8" s="67" t="s">
        <v>101</v>
      </c>
      <c r="E8" s="7" t="s">
        <v>9</v>
      </c>
      <c r="F8" s="8"/>
      <c r="H8" s="15" t="s">
        <v>15</v>
      </c>
      <c r="I8" s="16" t="s">
        <v>152</v>
      </c>
      <c r="J8" s="17" t="s">
        <v>16</v>
      </c>
      <c r="K8" s="69" t="s">
        <v>14</v>
      </c>
    </row>
    <row r="9" spans="1:11" ht="16.5" thickBot="1" x14ac:dyDescent="0.3">
      <c r="A9" s="5">
        <v>8</v>
      </c>
      <c r="B9" s="67" t="s">
        <v>103</v>
      </c>
      <c r="C9" s="67" t="s">
        <v>104</v>
      </c>
      <c r="D9" s="67" t="s">
        <v>116</v>
      </c>
      <c r="E9" s="7" t="s">
        <v>17</v>
      </c>
      <c r="F9" s="8"/>
    </row>
    <row r="10" spans="1:11" ht="18.75" x14ac:dyDescent="0.3">
      <c r="A10" s="5">
        <v>9</v>
      </c>
      <c r="B10" s="67" t="s">
        <v>105</v>
      </c>
      <c r="C10" s="67" t="s">
        <v>106</v>
      </c>
      <c r="D10" s="67" t="s">
        <v>96</v>
      </c>
      <c r="E10" s="7" t="s">
        <v>17</v>
      </c>
      <c r="F10" s="8"/>
      <c r="H10" s="87" t="s">
        <v>18</v>
      </c>
      <c r="I10" s="87"/>
      <c r="J10" s="87"/>
      <c r="K10" s="87"/>
    </row>
    <row r="11" spans="1:11" ht="15.75" x14ac:dyDescent="0.25">
      <c r="A11" s="5">
        <v>10</v>
      </c>
      <c r="B11" s="67" t="s">
        <v>107</v>
      </c>
      <c r="C11" s="67" t="s">
        <v>108</v>
      </c>
      <c r="D11" s="67" t="s">
        <v>115</v>
      </c>
      <c r="E11" s="7" t="s">
        <v>17</v>
      </c>
      <c r="F11" s="8"/>
      <c r="H11" s="18" t="s">
        <v>12</v>
      </c>
      <c r="I11" s="13" t="s">
        <v>153</v>
      </c>
      <c r="J11" s="19" t="s">
        <v>13</v>
      </c>
      <c r="K11" s="68" t="s">
        <v>14</v>
      </c>
    </row>
    <row r="12" spans="1:11" ht="16.5" thickBot="1" x14ac:dyDescent="0.3">
      <c r="A12" s="5">
        <v>11</v>
      </c>
      <c r="B12" s="67" t="s">
        <v>111</v>
      </c>
      <c r="C12" s="67" t="s">
        <v>109</v>
      </c>
      <c r="D12" s="67" t="s">
        <v>114</v>
      </c>
      <c r="E12" s="7" t="s">
        <v>17</v>
      </c>
      <c r="F12" s="8"/>
      <c r="H12" s="20" t="s">
        <v>15</v>
      </c>
      <c r="I12" s="16" t="s">
        <v>152</v>
      </c>
      <c r="J12" s="21" t="s">
        <v>16</v>
      </c>
      <c r="K12" s="69" t="s">
        <v>14</v>
      </c>
    </row>
    <row r="13" spans="1:11" ht="16.5" thickBot="1" x14ac:dyDescent="0.3">
      <c r="A13" s="5">
        <v>12</v>
      </c>
      <c r="B13" s="67" t="s">
        <v>110</v>
      </c>
      <c r="C13" s="67" t="s">
        <v>112</v>
      </c>
      <c r="D13" s="67" t="s">
        <v>113</v>
      </c>
      <c r="E13" s="7" t="s">
        <v>17</v>
      </c>
      <c r="F13" s="8"/>
    </row>
    <row r="14" spans="1:11" ht="18.75" x14ac:dyDescent="0.3">
      <c r="A14" s="5">
        <v>13</v>
      </c>
      <c r="B14" s="67" t="s">
        <v>117</v>
      </c>
      <c r="C14" s="67" t="s">
        <v>118</v>
      </c>
      <c r="D14" s="67" t="s">
        <v>119</v>
      </c>
      <c r="E14" s="7" t="s">
        <v>17</v>
      </c>
      <c r="F14" s="8"/>
      <c r="H14" s="88" t="s">
        <v>19</v>
      </c>
      <c r="I14" s="88"/>
      <c r="J14" s="88"/>
      <c r="K14" s="88"/>
    </row>
    <row r="15" spans="1:11" ht="15.75" x14ac:dyDescent="0.25">
      <c r="A15" s="5">
        <v>14</v>
      </c>
      <c r="B15" s="67" t="s">
        <v>120</v>
      </c>
      <c r="C15" s="67" t="s">
        <v>121</v>
      </c>
      <c r="D15" s="67" t="s">
        <v>86</v>
      </c>
      <c r="E15" s="7" t="s">
        <v>17</v>
      </c>
      <c r="F15" s="8"/>
      <c r="H15" s="22" t="s">
        <v>12</v>
      </c>
      <c r="I15" s="13" t="s">
        <v>153</v>
      </c>
      <c r="J15" s="23" t="s">
        <v>13</v>
      </c>
      <c r="K15" s="68" t="s">
        <v>14</v>
      </c>
    </row>
    <row r="16" spans="1:11" ht="16.5" thickBot="1" x14ac:dyDescent="0.3">
      <c r="A16" s="5">
        <v>15</v>
      </c>
      <c r="B16" s="67" t="s">
        <v>122</v>
      </c>
      <c r="C16" s="67" t="s">
        <v>123</v>
      </c>
      <c r="D16" s="67" t="s">
        <v>124</v>
      </c>
      <c r="E16" s="7" t="s">
        <v>17</v>
      </c>
      <c r="F16" s="8"/>
      <c r="H16" s="24" t="s">
        <v>15</v>
      </c>
      <c r="I16" s="16" t="s">
        <v>151</v>
      </c>
      <c r="J16" s="25" t="s">
        <v>16</v>
      </c>
      <c r="K16" s="69" t="s">
        <v>14</v>
      </c>
    </row>
    <row r="17" spans="1:11" ht="16.5" thickBot="1" x14ac:dyDescent="0.3">
      <c r="A17" s="5">
        <v>16</v>
      </c>
      <c r="B17" s="67" t="s">
        <v>125</v>
      </c>
      <c r="C17" s="67" t="s">
        <v>126</v>
      </c>
      <c r="D17" s="67" t="s">
        <v>127</v>
      </c>
      <c r="E17" s="7" t="s">
        <v>17</v>
      </c>
      <c r="F17" s="8"/>
    </row>
    <row r="18" spans="1:11" ht="18.75" x14ac:dyDescent="0.3">
      <c r="A18" s="5">
        <v>17</v>
      </c>
      <c r="B18" s="67" t="s">
        <v>87</v>
      </c>
      <c r="C18" s="67" t="s">
        <v>128</v>
      </c>
      <c r="D18" s="67" t="s">
        <v>89</v>
      </c>
      <c r="E18" s="7" t="s">
        <v>17</v>
      </c>
      <c r="F18" s="8"/>
      <c r="H18" s="82" t="s">
        <v>20</v>
      </c>
      <c r="I18" s="82"/>
      <c r="J18" s="82"/>
      <c r="K18" s="82"/>
    </row>
    <row r="19" spans="1:11" ht="15.75" x14ac:dyDescent="0.25">
      <c r="A19" s="5">
        <v>18</v>
      </c>
      <c r="B19" s="67" t="s">
        <v>129</v>
      </c>
      <c r="C19" s="67" t="s">
        <v>130</v>
      </c>
      <c r="D19" s="67" t="s">
        <v>124</v>
      </c>
      <c r="E19" s="7" t="s">
        <v>17</v>
      </c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5" thickBot="1" x14ac:dyDescent="0.3">
      <c r="A20" s="5">
        <v>19</v>
      </c>
      <c r="B20" s="67" t="s">
        <v>103</v>
      </c>
      <c r="C20" s="67" t="s">
        <v>131</v>
      </c>
      <c r="D20" s="67" t="s">
        <v>132</v>
      </c>
      <c r="E20" s="7" t="s">
        <v>17</v>
      </c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75" x14ac:dyDescent="0.25">
      <c r="A21" s="5">
        <v>20</v>
      </c>
      <c r="B21" s="67" t="s">
        <v>133</v>
      </c>
      <c r="C21" s="67" t="s">
        <v>134</v>
      </c>
      <c r="D21" s="67" t="s">
        <v>89</v>
      </c>
      <c r="E21" s="7" t="s">
        <v>21</v>
      </c>
      <c r="F21" s="8"/>
    </row>
    <row r="22" spans="1:11" ht="15.75" x14ac:dyDescent="0.25">
      <c r="A22" s="5">
        <v>21</v>
      </c>
      <c r="B22" s="67" t="s">
        <v>111</v>
      </c>
      <c r="C22" s="67" t="s">
        <v>135</v>
      </c>
      <c r="D22" s="67" t="s">
        <v>136</v>
      </c>
      <c r="E22" s="7" t="s">
        <v>21</v>
      </c>
      <c r="F22" s="8"/>
    </row>
    <row r="23" spans="1:11" ht="15.75" x14ac:dyDescent="0.25">
      <c r="A23" s="5">
        <v>22</v>
      </c>
      <c r="B23" s="67" t="s">
        <v>110</v>
      </c>
      <c r="C23" s="67" t="s">
        <v>137</v>
      </c>
      <c r="D23" s="67" t="s">
        <v>113</v>
      </c>
      <c r="E23" s="7" t="s">
        <v>21</v>
      </c>
      <c r="F23" s="8"/>
      <c r="H23" s="30" t="s">
        <v>22</v>
      </c>
    </row>
    <row r="24" spans="1:11" ht="15.75" x14ac:dyDescent="0.25">
      <c r="A24" s="5">
        <v>23</v>
      </c>
      <c r="B24" s="67" t="s">
        <v>138</v>
      </c>
      <c r="C24" s="67" t="s">
        <v>139</v>
      </c>
      <c r="D24" s="67" t="s">
        <v>96</v>
      </c>
      <c r="E24" s="7" t="s">
        <v>21</v>
      </c>
      <c r="F24" s="8"/>
      <c r="H24" s="31" t="s">
        <v>23</v>
      </c>
    </row>
    <row r="25" spans="1:11" ht="15.75" x14ac:dyDescent="0.25">
      <c r="A25" s="5">
        <v>24</v>
      </c>
      <c r="B25" s="67" t="s">
        <v>140</v>
      </c>
      <c r="C25" s="67" t="s">
        <v>141</v>
      </c>
      <c r="D25" s="67" t="s">
        <v>115</v>
      </c>
      <c r="E25" s="7" t="s">
        <v>21</v>
      </c>
      <c r="F25" s="8"/>
      <c r="H25" s="31" t="s">
        <v>24</v>
      </c>
    </row>
    <row r="26" spans="1:11" ht="15.75" x14ac:dyDescent="0.25">
      <c r="A26" s="5">
        <v>25</v>
      </c>
      <c r="B26" s="67" t="s">
        <v>120</v>
      </c>
      <c r="C26" s="67" t="s">
        <v>142</v>
      </c>
      <c r="D26" s="67" t="s">
        <v>147</v>
      </c>
      <c r="E26" s="7" t="s">
        <v>21</v>
      </c>
      <c r="F26" s="8"/>
      <c r="H26" s="31" t="s">
        <v>25</v>
      </c>
    </row>
    <row r="27" spans="1:11" ht="15.75" x14ac:dyDescent="0.25">
      <c r="A27" s="5">
        <v>26</v>
      </c>
      <c r="B27" s="67" t="s">
        <v>146</v>
      </c>
      <c r="C27" s="67" t="s">
        <v>144</v>
      </c>
      <c r="D27" s="67" t="s">
        <v>145</v>
      </c>
      <c r="E27" s="7" t="s">
        <v>21</v>
      </c>
      <c r="F27" s="8"/>
    </row>
    <row r="28" spans="1:11" ht="15.75" x14ac:dyDescent="0.25">
      <c r="A28" s="5">
        <v>27</v>
      </c>
      <c r="B28" s="6" t="s">
        <v>133</v>
      </c>
      <c r="C28" s="6" t="s">
        <v>143</v>
      </c>
      <c r="D28" s="6" t="s">
        <v>89</v>
      </c>
      <c r="E28" s="7" t="s">
        <v>21</v>
      </c>
      <c r="F28" s="8"/>
    </row>
    <row r="29" spans="1:11" ht="15.75" x14ac:dyDescent="0.25">
      <c r="A29" s="5"/>
      <c r="B29" s="6"/>
      <c r="C29" s="6"/>
      <c r="D29" s="6"/>
      <c r="E29" s="7"/>
      <c r="F29" s="8"/>
    </row>
    <row r="30" spans="1:11" ht="15.75" x14ac:dyDescent="0.25">
      <c r="A30" s="5"/>
      <c r="B30" s="6"/>
      <c r="C30" s="6"/>
      <c r="D30" s="6"/>
      <c r="E30" s="7"/>
      <c r="F30" s="8"/>
    </row>
    <row r="31" spans="1:11" ht="15.75" x14ac:dyDescent="0.25">
      <c r="A31" s="5"/>
      <c r="B31" s="6"/>
      <c r="C31" s="6"/>
      <c r="D31" s="6"/>
      <c r="E31" s="7"/>
      <c r="F31" s="8"/>
    </row>
    <row r="32" spans="1:11" ht="15.75" x14ac:dyDescent="0.25">
      <c r="A32" s="5"/>
      <c r="B32" s="6"/>
      <c r="C32" s="6"/>
      <c r="D32" s="6"/>
      <c r="E32" s="7"/>
      <c r="F32" s="8"/>
    </row>
    <row r="33" spans="1:6" ht="15.75" x14ac:dyDescent="0.25">
      <c r="A33" s="5"/>
      <c r="B33" s="6"/>
      <c r="C33" s="6"/>
      <c r="D33" s="6"/>
      <c r="E33" s="7"/>
      <c r="F33" s="8"/>
    </row>
    <row r="34" spans="1:6" ht="15.75" x14ac:dyDescent="0.25">
      <c r="A34" s="5"/>
      <c r="B34" s="6"/>
      <c r="C34" s="6"/>
      <c r="D34" s="6"/>
      <c r="E34" s="7"/>
      <c r="F34" s="8"/>
    </row>
    <row r="35" spans="1:6" ht="15.75" x14ac:dyDescent="0.25">
      <c r="A35" s="5"/>
      <c r="B35" s="6"/>
      <c r="C35" s="6"/>
      <c r="D35" s="6"/>
      <c r="E35" s="7"/>
      <c r="F35" s="8"/>
    </row>
    <row r="36" spans="1:6" ht="15.75" x14ac:dyDescent="0.25">
      <c r="A36" s="5"/>
      <c r="B36" s="6"/>
      <c r="C36" s="6"/>
      <c r="D36" s="6"/>
      <c r="E36" s="7"/>
      <c r="F36" s="8"/>
    </row>
    <row r="37" spans="1:6" ht="15.75" x14ac:dyDescent="0.25">
      <c r="A37" s="5"/>
      <c r="B37" s="6"/>
      <c r="C37" s="6"/>
      <c r="D37" s="6"/>
      <c r="E37" s="7"/>
      <c r="F37" s="8"/>
    </row>
    <row r="38" spans="1:6" ht="15.75" x14ac:dyDescent="0.25">
      <c r="A38" s="5"/>
      <c r="B38" s="6"/>
      <c r="C38" s="6"/>
      <c r="D38" s="6"/>
      <c r="E38" s="7"/>
      <c r="F38" s="8"/>
    </row>
    <row r="39" spans="1:6" ht="15.75" x14ac:dyDescent="0.25">
      <c r="A39" s="5"/>
      <c r="B39" s="6"/>
      <c r="C39" s="6"/>
      <c r="D39" s="6"/>
      <c r="E39" s="7"/>
      <c r="F39" s="8"/>
    </row>
    <row r="40" spans="1:6" ht="15.75" x14ac:dyDescent="0.25">
      <c r="A40" s="5"/>
      <c r="B40" s="6"/>
      <c r="C40" s="6"/>
      <c r="D40" s="6"/>
      <c r="E40" s="7"/>
      <c r="F40" s="8"/>
    </row>
    <row r="41" spans="1:6" ht="15.75" x14ac:dyDescent="0.25">
      <c r="A41" s="5"/>
      <c r="B41" s="6"/>
      <c r="C41" s="6"/>
      <c r="D41" s="6"/>
      <c r="E41" s="7"/>
      <c r="F41" s="8"/>
    </row>
    <row r="42" spans="1:6" ht="15.75" x14ac:dyDescent="0.25">
      <c r="A42" s="5"/>
      <c r="B42" s="6"/>
      <c r="C42" s="6"/>
      <c r="D42" s="6"/>
      <c r="E42" s="7"/>
      <c r="F42" s="8"/>
    </row>
    <row r="43" spans="1:6" ht="15.75" x14ac:dyDescent="0.25">
      <c r="A43" s="5"/>
      <c r="B43" s="6"/>
      <c r="C43" s="6"/>
      <c r="D43" s="6"/>
      <c r="E43" s="7"/>
      <c r="F43" s="8"/>
    </row>
    <row r="44" spans="1:6" ht="15.75" x14ac:dyDescent="0.25">
      <c r="A44" s="5"/>
      <c r="B44" s="6"/>
      <c r="C44" s="6"/>
      <c r="D44" s="6"/>
      <c r="E44" s="7"/>
      <c r="F44" s="8"/>
    </row>
    <row r="45" spans="1:6" ht="15.75" x14ac:dyDescent="0.25">
      <c r="A45" s="5"/>
      <c r="B45" s="6"/>
      <c r="C45" s="6"/>
      <c r="D45" s="6"/>
      <c r="E45" s="7"/>
      <c r="F45" s="8"/>
    </row>
    <row r="46" spans="1:6" ht="15.75" x14ac:dyDescent="0.25">
      <c r="A46" s="5"/>
      <c r="B46" s="6"/>
      <c r="C46" s="6"/>
      <c r="D46" s="6"/>
      <c r="E46" s="7"/>
      <c r="F46" s="8"/>
    </row>
    <row r="47" spans="1:6" ht="15.75" x14ac:dyDescent="0.25">
      <c r="A47" s="5"/>
      <c r="B47" s="6"/>
      <c r="C47" s="6"/>
      <c r="D47" s="6"/>
      <c r="E47" s="7"/>
      <c r="F47" s="8"/>
    </row>
    <row r="48" spans="1:6" ht="15.75" x14ac:dyDescent="0.25">
      <c r="A48" s="5"/>
      <c r="B48" s="6"/>
      <c r="C48" s="6"/>
      <c r="D48" s="6"/>
      <c r="E48" s="7"/>
      <c r="F48" s="8"/>
    </row>
    <row r="49" spans="1:6" ht="15.75" x14ac:dyDescent="0.25">
      <c r="A49" s="5"/>
      <c r="B49" s="6"/>
      <c r="C49" s="6"/>
      <c r="D49" s="6"/>
      <c r="E49" s="7"/>
      <c r="F49" s="8"/>
    </row>
    <row r="50" spans="1:6" ht="15.75" x14ac:dyDescent="0.25">
      <c r="A50" s="5"/>
      <c r="B50" s="6"/>
      <c r="C50" s="6"/>
      <c r="D50" s="6"/>
      <c r="E50" s="7"/>
      <c r="F50" s="8"/>
    </row>
    <row r="51" spans="1:6" ht="15.75" x14ac:dyDescent="0.25">
      <c r="A51" s="5"/>
      <c r="B51" s="6"/>
      <c r="C51" s="6"/>
      <c r="D51" s="6"/>
      <c r="E51" s="7"/>
      <c r="F51" s="8"/>
    </row>
    <row r="69" spans="1:1" x14ac:dyDescent="0.25">
      <c r="A69" s="32"/>
    </row>
    <row r="70" spans="1:1" x14ac:dyDescent="0.25">
      <c r="A70" s="32" t="s">
        <v>17</v>
      </c>
    </row>
    <row r="71" spans="1:1" x14ac:dyDescent="0.25">
      <c r="A71" s="32" t="s">
        <v>21</v>
      </c>
    </row>
    <row r="72" spans="1:1" x14ac:dyDescent="0.25">
      <c r="A72" s="32" t="s">
        <v>9</v>
      </c>
    </row>
    <row r="73" spans="1:1" x14ac:dyDescent="0.25">
      <c r="A73" s="32" t="s">
        <v>6</v>
      </c>
    </row>
    <row r="80" spans="1:1" x14ac:dyDescent="0.25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J16" sqref="J16"/>
    </sheetView>
  </sheetViews>
  <sheetFormatPr defaultRowHeight="15" x14ac:dyDescent="0.25"/>
  <cols>
    <col min="1" max="1" width="6.75" style="4" customWidth="1"/>
    <col min="2" max="2" width="35.375" style="4" customWidth="1"/>
    <col min="3" max="3" width="5.375" style="4" customWidth="1"/>
    <col min="4" max="4" width="0.875" style="4" customWidth="1"/>
    <col min="5" max="5" width="6.625" style="4" customWidth="1"/>
    <col min="6" max="6" width="37.25" style="4" bestFit="1" customWidth="1"/>
    <col min="7" max="7" width="5.375" style="4" customWidth="1"/>
    <col min="8" max="8" width="0.875" style="4" customWidth="1"/>
    <col min="9" max="9" width="7" style="4" customWidth="1"/>
    <col min="10" max="10" width="58.75" style="4" bestFit="1" customWidth="1"/>
    <col min="11" max="11" width="5.375" style="4" customWidth="1"/>
    <col min="12" max="12" width="0.75" style="4" customWidth="1"/>
    <col min="13" max="13" width="6.625" style="4" customWidth="1"/>
    <col min="14" max="14" width="64.5" style="4" bestFit="1" customWidth="1"/>
    <col min="15" max="15" width="5.375" style="4" customWidth="1"/>
    <col min="16" max="1024" width="8.125" style="4" customWidth="1"/>
    <col min="1025" max="1025" width="9" customWidth="1"/>
  </cols>
  <sheetData>
    <row r="1" spans="1:15" ht="26.25" x14ac:dyDescent="0.4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5" x14ac:dyDescent="0.25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75" x14ac:dyDescent="0.25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40</v>
      </c>
      <c r="G3" s="34">
        <f>IF(F3="Celkový dojem",2,IF(F3="Odložení vsedě ve skupině",3,IF(F3="Odložení za pochodu",3,4)))</f>
        <v>4</v>
      </c>
      <c r="I3" s="37">
        <v>1</v>
      </c>
      <c r="J3" s="38" t="s">
        <v>37</v>
      </c>
      <c r="K3" s="37">
        <f>IF(J3="Celkový dojem",2,IF(J3="Chůze u nohy",4,IF(J3="Ovladatelnost na dálku",4,IF(J3="Vyslání do čtverce, položení a přivolání",4,3))))</f>
        <v>4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75" x14ac:dyDescent="0.25">
      <c r="A4" s="37">
        <v>2</v>
      </c>
      <c r="B4" s="38" t="s">
        <v>39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81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73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75" x14ac:dyDescent="0.25">
      <c r="A5" s="37">
        <v>3</v>
      </c>
      <c r="B5" s="38" t="s">
        <v>76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33</v>
      </c>
      <c r="K5" s="37">
        <f t="shared" si="1"/>
        <v>4</v>
      </c>
      <c r="M5" s="37">
        <v>3</v>
      </c>
      <c r="N5" s="38"/>
      <c r="O5" s="37">
        <f t="shared" si="2"/>
        <v>3</v>
      </c>
    </row>
    <row r="6" spans="1:15" ht="15.75" x14ac:dyDescent="0.25">
      <c r="A6" s="37">
        <v>4</v>
      </c>
      <c r="B6" s="38" t="s">
        <v>75</v>
      </c>
      <c r="C6" s="34">
        <f t="shared" si="3"/>
        <v>4</v>
      </c>
      <c r="D6" s="36"/>
      <c r="E6" s="37">
        <v>4</v>
      </c>
      <c r="F6" s="38" t="s">
        <v>32</v>
      </c>
      <c r="G6" s="34">
        <f t="shared" si="0"/>
        <v>4</v>
      </c>
      <c r="I6" s="37">
        <v>4</v>
      </c>
      <c r="J6" s="38" t="s">
        <v>35</v>
      </c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75" x14ac:dyDescent="0.25">
      <c r="A7" s="37">
        <v>5</v>
      </c>
      <c r="B7" s="38" t="s">
        <v>74</v>
      </c>
      <c r="C7" s="34">
        <f t="shared" si="3"/>
        <v>3</v>
      </c>
      <c r="D7" s="36"/>
      <c r="E7" s="37">
        <v>5</v>
      </c>
      <c r="F7" s="38" t="s">
        <v>34</v>
      </c>
      <c r="G7" s="34">
        <f t="shared" si="0"/>
        <v>4</v>
      </c>
      <c r="I7" s="37">
        <v>5</v>
      </c>
      <c r="J7" s="38" t="s">
        <v>38</v>
      </c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75" x14ac:dyDescent="0.25">
      <c r="A8" s="37">
        <v>6</v>
      </c>
      <c r="B8" s="38" t="s">
        <v>32</v>
      </c>
      <c r="C8" s="34">
        <f t="shared" si="3"/>
        <v>3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 t="s">
        <v>69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75" x14ac:dyDescent="0.25">
      <c r="A9" s="37">
        <v>7</v>
      </c>
      <c r="B9" s="38" t="s">
        <v>34</v>
      </c>
      <c r="C9" s="34">
        <f t="shared" si="3"/>
        <v>4</v>
      </c>
      <c r="D9" s="36"/>
      <c r="E9" s="37">
        <v>7</v>
      </c>
      <c r="F9" s="38" t="s">
        <v>70</v>
      </c>
      <c r="G9" s="34">
        <f t="shared" si="0"/>
        <v>4</v>
      </c>
      <c r="I9" s="37">
        <v>7</v>
      </c>
      <c r="J9" s="38" t="s">
        <v>32</v>
      </c>
      <c r="K9" s="37">
        <f t="shared" si="1"/>
        <v>4</v>
      </c>
      <c r="M9" s="37">
        <v>7</v>
      </c>
      <c r="N9" s="38"/>
      <c r="O9" s="37">
        <f t="shared" si="2"/>
        <v>3</v>
      </c>
    </row>
    <row r="10" spans="1:15" ht="15.75" x14ac:dyDescent="0.25">
      <c r="A10" s="37">
        <v>8</v>
      </c>
      <c r="B10" s="38" t="s">
        <v>33</v>
      </c>
      <c r="C10" s="34">
        <f t="shared" si="3"/>
        <v>4</v>
      </c>
      <c r="D10" s="36"/>
      <c r="E10" s="76">
        <v>8</v>
      </c>
      <c r="F10" s="77" t="s">
        <v>41</v>
      </c>
      <c r="G10" s="34">
        <f t="shared" si="0"/>
        <v>2</v>
      </c>
      <c r="I10" s="37">
        <v>8</v>
      </c>
      <c r="J10" s="38" t="s">
        <v>78</v>
      </c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75" x14ac:dyDescent="0.25">
      <c r="A11" s="76">
        <v>9</v>
      </c>
      <c r="B11" s="77" t="s">
        <v>36</v>
      </c>
      <c r="C11" s="34">
        <f t="shared" si="3"/>
        <v>3</v>
      </c>
      <c r="D11" s="36"/>
      <c r="E11" s="80">
        <v>9</v>
      </c>
      <c r="F11" s="81" t="s">
        <v>30</v>
      </c>
      <c r="G11" s="34">
        <f t="shared" si="0"/>
        <v>3</v>
      </c>
      <c r="I11" s="37">
        <v>9</v>
      </c>
      <c r="J11" s="38" t="s">
        <v>41</v>
      </c>
      <c r="K11" s="37">
        <f t="shared" si="1"/>
        <v>2</v>
      </c>
      <c r="M11" s="37">
        <v>9</v>
      </c>
      <c r="N11" s="38"/>
      <c r="O11" s="37">
        <f t="shared" si="2"/>
        <v>3</v>
      </c>
    </row>
    <row r="12" spans="1:15" ht="15.75" x14ac:dyDescent="0.25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31</v>
      </c>
      <c r="K12" s="37">
        <f t="shared" si="1"/>
        <v>3</v>
      </c>
      <c r="M12" s="37">
        <v>10</v>
      </c>
      <c r="N12" s="38"/>
      <c r="O12" s="37">
        <f t="shared" si="2"/>
        <v>3</v>
      </c>
    </row>
    <row r="13" spans="1:15" ht="15.75" x14ac:dyDescent="0.25">
      <c r="A13" s="78"/>
      <c r="B13" s="79"/>
      <c r="C13" s="78"/>
      <c r="D13" s="36"/>
      <c r="E13" s="78"/>
      <c r="F13" s="79"/>
      <c r="G13" s="78"/>
    </row>
    <row r="15" spans="1:15" x14ac:dyDescent="0.25">
      <c r="B15" s="39" t="s">
        <v>42</v>
      </c>
    </row>
    <row r="16" spans="1:15" x14ac:dyDescent="0.25">
      <c r="B16" s="39" t="s">
        <v>43</v>
      </c>
    </row>
    <row r="69" spans="2:14" x14ac:dyDescent="0.25">
      <c r="B69" s="4" t="s">
        <v>44</v>
      </c>
    </row>
    <row r="70" spans="2:14" ht="15.75" x14ac:dyDescent="0.25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75" x14ac:dyDescent="0.25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75" x14ac:dyDescent="0.25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75" x14ac:dyDescent="0.25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75" x14ac:dyDescent="0.25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75" x14ac:dyDescent="0.25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75" x14ac:dyDescent="0.25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75" x14ac:dyDescent="0.25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75" x14ac:dyDescent="0.25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75" x14ac:dyDescent="0.25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75" x14ac:dyDescent="0.25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25">
      <c r="C89" s="41"/>
    </row>
    <row r="90" spans="3:3" x14ac:dyDescent="0.25">
      <c r="C90" s="41" t="s">
        <v>45</v>
      </c>
    </row>
    <row r="91" spans="3:3" x14ac:dyDescent="0.25">
      <c r="C91" s="41" t="s">
        <v>46</v>
      </c>
    </row>
    <row r="92" spans="3:3" x14ac:dyDescent="0.25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1"/>
  <sheetViews>
    <sheetView tabSelected="1" workbookViewId="0">
      <selection activeCell="I29" sqref="I29"/>
    </sheetView>
  </sheetViews>
  <sheetFormatPr defaultRowHeight="15" x14ac:dyDescent="0.25"/>
  <cols>
    <col min="1" max="1" width="8.125" style="4" customWidth="1"/>
    <col min="2" max="2" width="26.5" style="4" customWidth="1"/>
    <col min="3" max="3" width="32" style="4" customWidth="1"/>
    <col min="4" max="4" width="32.75" style="4" customWidth="1"/>
    <col min="5" max="5" width="8.25" style="4" customWidth="1"/>
    <col min="6" max="6" width="35.625" style="4" customWidth="1"/>
    <col min="7" max="7" width="8.75" style="4" customWidth="1"/>
    <col min="8" max="8" width="11.375" style="4" customWidth="1"/>
    <col min="9" max="9" width="13.75" style="4" customWidth="1"/>
    <col min="10" max="1024" width="8.125" style="4" customWidth="1"/>
    <col min="1025" max="16383" width="9" customWidth="1"/>
    <col min="16384" max="16384" width="9" style="4" customWidth="1"/>
  </cols>
  <sheetData>
    <row r="1" spans="1:15" ht="45.7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25">
      <c r="A2" s="70" t="s">
        <v>44</v>
      </c>
      <c r="B2" s="70" t="str">
        <f>Startovka!B2</f>
        <v>Ružová Denisa</v>
      </c>
      <c r="C2" s="70" t="str">
        <f>Startovka!C2</f>
        <v>Interforce Speedlight</v>
      </c>
      <c r="D2" s="70" t="str">
        <f>Startovka!D2</f>
        <v>border kolie</v>
      </c>
      <c r="E2" s="70" t="str">
        <f>Startovka!E2</f>
        <v>OB2</v>
      </c>
      <c r="F2" s="70" t="str">
        <f>Startovka!I3</f>
        <v>OB závod Ferdy Mravence Brno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245.5</v>
      </c>
      <c r="I2" s="73" t="str">
        <f>'1'!D29</f>
        <v>Velmi dobře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>
        <f t="shared" ref="M2:M33" si="3">IF(E2="OB2",(H2)," ")</f>
        <v>245.5</v>
      </c>
      <c r="N2" s="43" t="str">
        <f t="shared" ref="N2:N33" si="4">IF(E2="OB3",(H2)," ")</f>
        <v xml:space="preserve"> </v>
      </c>
      <c r="O2" s="41"/>
    </row>
    <row r="3" spans="1:15" x14ac:dyDescent="0.25">
      <c r="A3" s="70">
        <f>Startovka!A3</f>
        <v>2</v>
      </c>
      <c r="B3" s="70" t="str">
        <f>Startovka!B3</f>
        <v>Odnogová Barbora (SK)</v>
      </c>
      <c r="C3" s="70" t="str">
        <f>Startovka!C3</f>
        <v>Quentin Námořník</v>
      </c>
      <c r="D3" s="70" t="str">
        <f>Startovka!D3</f>
        <v>německý ovčák</v>
      </c>
      <c r="E3" s="70" t="str">
        <f>Startovka!E3</f>
        <v>OB2</v>
      </c>
      <c r="F3" s="70" t="str">
        <f>Startovka!I3</f>
        <v>OB závod Ferdy Mravence Brno</v>
      </c>
      <c r="G3" s="70">
        <f t="shared" si="0"/>
        <v>2</v>
      </c>
      <c r="H3" s="74">
        <f>'2'!D28</f>
        <v>237</v>
      </c>
      <c r="I3" s="75" t="str">
        <f>'2'!D29</f>
        <v>Velmi dobře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>
        <f t="shared" si="3"/>
        <v>237</v>
      </c>
      <c r="N3" s="43" t="str">
        <f t="shared" si="4"/>
        <v xml:space="preserve"> </v>
      </c>
      <c r="O3" s="41"/>
    </row>
    <row r="4" spans="1:15" x14ac:dyDescent="0.25">
      <c r="A4" s="70">
        <f>Startovka!A4</f>
        <v>3</v>
      </c>
      <c r="B4" s="70" t="str">
        <f>Startovka!B4</f>
        <v>Pekárková Petra</v>
      </c>
      <c r="C4" s="70" t="str">
        <f>Startovka!C4</f>
        <v>Corvin Reesheja</v>
      </c>
      <c r="D4" s="70" t="str">
        <f>Startovka!D4</f>
        <v>border kolie</v>
      </c>
      <c r="E4" s="70" t="str">
        <f>Startovka!E4</f>
        <v>OB2</v>
      </c>
      <c r="F4" s="70" t="str">
        <f>Startovka!I3</f>
        <v>OB závod Ferdy Mravence Brno</v>
      </c>
      <c r="G4" s="71">
        <f t="shared" si="0"/>
        <v>5</v>
      </c>
      <c r="H4" s="72">
        <f>'3'!D28</f>
        <v>215</v>
      </c>
      <c r="I4" s="75" t="str">
        <f>'3'!D29</f>
        <v>Dobře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>
        <f t="shared" si="3"/>
        <v>215</v>
      </c>
      <c r="N4" s="43" t="str">
        <f t="shared" si="4"/>
        <v xml:space="preserve"> </v>
      </c>
      <c r="O4" s="41"/>
    </row>
    <row r="5" spans="1:15" x14ac:dyDescent="0.25">
      <c r="A5" s="70">
        <f>Startovka!A5</f>
        <v>4</v>
      </c>
      <c r="B5" s="70" t="str">
        <f>Startovka!B5</f>
        <v>Zamykalová Pavla</v>
      </c>
      <c r="C5" s="70" t="str">
        <f>Startovka!C5</f>
        <v>Bikar Reesheja</v>
      </c>
      <c r="D5" s="70" t="str">
        <f>Startovka!D5</f>
        <v>border kolie</v>
      </c>
      <c r="E5" s="70" t="str">
        <f>Startovka!E5</f>
        <v>OB2</v>
      </c>
      <c r="F5" s="70" t="str">
        <f>Startovka!I3</f>
        <v>OB závod Ferdy Mravence Brno</v>
      </c>
      <c r="G5" s="70">
        <f t="shared" si="0"/>
        <v>3</v>
      </c>
      <c r="H5" s="74">
        <f>'4'!D28</f>
        <v>223.5</v>
      </c>
      <c r="I5" s="75" t="str">
        <f>'4'!D29</f>
        <v>Dobře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>
        <f t="shared" si="3"/>
        <v>223.5</v>
      </c>
      <c r="N5" s="43" t="str">
        <f t="shared" si="4"/>
        <v xml:space="preserve"> </v>
      </c>
      <c r="O5" s="41"/>
    </row>
    <row r="6" spans="1:15" x14ac:dyDescent="0.25">
      <c r="A6" s="70">
        <f>Startovka!A6</f>
        <v>5</v>
      </c>
      <c r="B6" s="70" t="str">
        <f>Startovka!B6</f>
        <v>Klecka Agata (PL)</v>
      </c>
      <c r="C6" s="70" t="str">
        <f>Startovka!C6</f>
        <v>Chaim Deabei</v>
      </c>
      <c r="D6" s="70" t="str">
        <f>Startovka!D6</f>
        <v>belgický ovčák</v>
      </c>
      <c r="E6" s="70" t="str">
        <f>Startovka!E6</f>
        <v>OB2</v>
      </c>
      <c r="F6" s="70" t="str">
        <f>Startovka!I3</f>
        <v>OB závod Ferdy Mravence Brno</v>
      </c>
      <c r="G6" s="71">
        <f t="shared" si="0"/>
        <v>4</v>
      </c>
      <c r="H6" s="72">
        <f>'5'!D28</f>
        <v>219</v>
      </c>
      <c r="I6" s="75" t="str">
        <f>'5'!D29</f>
        <v>Dobře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>
        <f t="shared" si="3"/>
        <v>219</v>
      </c>
      <c r="N6" s="43" t="str">
        <f t="shared" si="4"/>
        <v xml:space="preserve"> </v>
      </c>
      <c r="O6" s="41"/>
    </row>
    <row r="7" spans="1:15" x14ac:dyDescent="0.25">
      <c r="A7" s="70">
        <f>Startovka!A7</f>
        <v>6</v>
      </c>
      <c r="B7" s="70" t="str">
        <f>Startovka!B7</f>
        <v>Kernová Alena</v>
      </c>
      <c r="C7" s="70" t="str">
        <f>Startovka!C7</f>
        <v>Aida z Hájeckého údolí</v>
      </c>
      <c r="D7" s="70" t="str">
        <f>Startovka!D7</f>
        <v>stafordšírský teriér</v>
      </c>
      <c r="E7" s="70" t="str">
        <f>Startovka!E7</f>
        <v>OB2</v>
      </c>
      <c r="F7" s="70" t="str">
        <f>Startovka!I3</f>
        <v>OB závod Ferdy Mravence Brno</v>
      </c>
      <c r="G7" s="70">
        <f t="shared" si="0"/>
        <v>6</v>
      </c>
      <c r="H7" s="72">
        <f>'6'!D28</f>
        <v>212.5</v>
      </c>
      <c r="I7" s="75" t="str">
        <f>'6'!D29</f>
        <v>Dobře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>
        <f t="shared" si="3"/>
        <v>212.5</v>
      </c>
      <c r="N7" s="43" t="str">
        <f t="shared" si="4"/>
        <v xml:space="preserve"> </v>
      </c>
      <c r="O7" s="41"/>
    </row>
    <row r="8" spans="1:15" x14ac:dyDescent="0.25">
      <c r="A8" s="70">
        <f>Startovka!A8</f>
        <v>7</v>
      </c>
      <c r="B8" s="70" t="str">
        <f>Startovka!B8</f>
        <v>Ivánová Karin</v>
      </c>
      <c r="C8" s="70" t="str">
        <f>Startovka!C8</f>
        <v>Feliciano Noname od Hobšovického rybníka</v>
      </c>
      <c r="D8" s="70" t="str">
        <f>Startovka!D8</f>
        <v>trpasličí pinč</v>
      </c>
      <c r="E8" s="70" t="str">
        <f>Startovka!E8</f>
        <v>OB2</v>
      </c>
      <c r="F8" s="70" t="str">
        <f>Startovka!I3</f>
        <v>OB závod Ferdy Mravence Brno</v>
      </c>
      <c r="G8" s="71">
        <f t="shared" si="0"/>
        <v>7</v>
      </c>
      <c r="H8" s="74">
        <f>'7'!D28</f>
        <v>114.5</v>
      </c>
      <c r="I8" s="75" t="str">
        <f>'7'!D29</f>
        <v>Nehodnocen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>
        <f t="shared" si="3"/>
        <v>114.5</v>
      </c>
      <c r="N8" s="43" t="str">
        <f t="shared" si="4"/>
        <v xml:space="preserve"> </v>
      </c>
      <c r="O8" s="41"/>
    </row>
    <row r="9" spans="1:15" x14ac:dyDescent="0.25">
      <c r="A9" s="70">
        <f>Startovka!A9</f>
        <v>8</v>
      </c>
      <c r="B9" s="70" t="str">
        <f>Startovka!B9</f>
        <v>Mokrá Tereza</v>
      </c>
      <c r="C9" s="70" t="str">
        <f>Startovka!C9</f>
        <v>Big Henry Fidem Colo</v>
      </c>
      <c r="D9" s="70" t="str">
        <f>Startovka!D9</f>
        <v>parson russle terier</v>
      </c>
      <c r="E9" s="70" t="str">
        <f>Startovka!E9</f>
        <v>OB-Z</v>
      </c>
      <c r="F9" s="70" t="str">
        <f>Startovka!I3</f>
        <v>OB závod Ferdy Mravence Brno</v>
      </c>
      <c r="G9" s="70">
        <f t="shared" si="0"/>
        <v>11</v>
      </c>
      <c r="H9" s="72">
        <f>'8'!D28</f>
        <v>224.5</v>
      </c>
      <c r="I9" s="75" t="str">
        <f>'8'!D29</f>
        <v>Velmi dobře</v>
      </c>
      <c r="J9" s="41"/>
      <c r="K9" s="43">
        <f t="shared" si="1"/>
        <v>224.5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25">
      <c r="A10" s="70">
        <f>Startovka!A10</f>
        <v>9</v>
      </c>
      <c r="B10" s="70" t="str">
        <f>Startovka!B10</f>
        <v>Ramíková Nikola</v>
      </c>
      <c r="C10" s="70" t="str">
        <f>Startovka!C10</f>
        <v>Pram Deabei</v>
      </c>
      <c r="D10" s="70" t="str">
        <f>Startovka!D10</f>
        <v>belgický ovčák</v>
      </c>
      <c r="E10" s="70" t="str">
        <f>Startovka!E10</f>
        <v>OB-Z</v>
      </c>
      <c r="F10" s="70" t="str">
        <f>Startovka!I3</f>
        <v>OB závod Ferdy Mravence Brno</v>
      </c>
      <c r="G10" s="71">
        <f t="shared" si="0"/>
        <v>1</v>
      </c>
      <c r="H10" s="74">
        <f>'9'!D28</f>
        <v>290</v>
      </c>
      <c r="I10" s="75" t="str">
        <f>'9'!D29</f>
        <v>Výborně</v>
      </c>
      <c r="J10" s="41"/>
      <c r="K10" s="43">
        <f t="shared" si="1"/>
        <v>290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25">
      <c r="A11" s="70">
        <f>Startovka!A11</f>
        <v>10</v>
      </c>
      <c r="B11" s="70" t="str">
        <f>Startovka!B11</f>
        <v>Šedivá Bronislava</v>
      </c>
      <c r="C11" s="70" t="str">
        <f>Startovka!C11</f>
        <v xml:space="preserve">Artemis Grace z Farmy Montara </v>
      </c>
      <c r="D11" s="70" t="str">
        <f>Startovka!D11</f>
        <v>bílý švýcarský ovčák</v>
      </c>
      <c r="E11" s="70" t="str">
        <f>Startovka!E11</f>
        <v>OB-Z</v>
      </c>
      <c r="F11" s="70" t="str">
        <f>Startovka!I3</f>
        <v>OB závod Ferdy Mravence Brno</v>
      </c>
      <c r="G11" s="70">
        <f t="shared" si="0"/>
        <v>10</v>
      </c>
      <c r="H11" s="72">
        <f>'10'!D28</f>
        <v>226</v>
      </c>
      <c r="I11" s="75" t="str">
        <f>'10'!D29</f>
        <v>Velmi dobře</v>
      </c>
      <c r="J11" s="41"/>
      <c r="K11" s="43">
        <f t="shared" si="1"/>
        <v>226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25">
      <c r="A12" s="70">
        <f>Startovka!A12</f>
        <v>11</v>
      </c>
      <c r="B12" s="70" t="str">
        <f>Startovka!B12</f>
        <v>Matejovová Dana (SK)</v>
      </c>
      <c r="C12" s="70" t="str">
        <f>Startovka!C12</f>
        <v>Gromm Jantárová hviezda</v>
      </c>
      <c r="D12" s="70" t="str">
        <f>Startovka!D12</f>
        <v>krátkosrstá kolie</v>
      </c>
      <c r="E12" s="70" t="str">
        <f>Startovka!E12</f>
        <v>OB-Z</v>
      </c>
      <c r="F12" s="70" t="str">
        <f>Startovka!I3</f>
        <v>OB závod Ferdy Mravence Brno</v>
      </c>
      <c r="G12" s="71">
        <f t="shared" si="0"/>
        <v>4</v>
      </c>
      <c r="H12" s="72">
        <f>'11'!D28</f>
        <v>261</v>
      </c>
      <c r="I12" s="75" t="str">
        <f>'11'!D29</f>
        <v>Výborně</v>
      </c>
      <c r="J12" s="41"/>
      <c r="K12" s="43">
        <f t="shared" si="1"/>
        <v>261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25">
      <c r="A13" s="70">
        <f>Startovka!A13</f>
        <v>12</v>
      </c>
      <c r="B13" s="70" t="str">
        <f>Startovka!B13</f>
        <v>Višňovská Gabriela (SK)</v>
      </c>
      <c r="C13" s="70" t="str">
        <f>Startovka!C13</f>
        <v>Asiri Kusi Kawsay</v>
      </c>
      <c r="D13" s="70" t="str">
        <f>Startovka!D13</f>
        <v>peruánský naháč</v>
      </c>
      <c r="E13" s="70" t="str">
        <f>Startovka!E13</f>
        <v>OB-Z</v>
      </c>
      <c r="F13" s="70" t="str">
        <f>Startovka!I3</f>
        <v>OB závod Ferdy Mravence Brno</v>
      </c>
      <c r="G13" s="70">
        <f t="shared" si="0"/>
        <v>12</v>
      </c>
      <c r="H13" s="74">
        <f>'12'!D28</f>
        <v>192</v>
      </c>
      <c r="I13" s="75" t="str">
        <f>'12'!D29</f>
        <v>Dobře</v>
      </c>
      <c r="J13" s="41"/>
      <c r="K13" s="43">
        <f t="shared" si="1"/>
        <v>192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25">
      <c r="A14" s="70">
        <f>Startovka!A14</f>
        <v>13</v>
      </c>
      <c r="B14" s="70" t="str">
        <f>Startovka!B14</f>
        <v>Švondrová Lenka</v>
      </c>
      <c r="C14" s="70" t="str">
        <f>Startovka!C14</f>
        <v>Abbey Gall z Městeckého mlýna</v>
      </c>
      <c r="D14" s="70" t="str">
        <f>Startovka!D14</f>
        <v>manchester terier</v>
      </c>
      <c r="E14" s="70" t="str">
        <f>Startovka!E14</f>
        <v>OB-Z</v>
      </c>
      <c r="F14" s="70" t="str">
        <f>Startovka!I3</f>
        <v>OB závod Ferdy Mravence Brno</v>
      </c>
      <c r="G14" s="71">
        <f t="shared" si="0"/>
        <v>5</v>
      </c>
      <c r="H14" s="72">
        <f>'13'!D28</f>
        <v>260.5</v>
      </c>
      <c r="I14" s="75" t="str">
        <f>'13'!D29</f>
        <v>Výborně</v>
      </c>
      <c r="J14" s="41"/>
      <c r="K14" s="43">
        <f t="shared" si="1"/>
        <v>260.5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25">
      <c r="A15" s="70">
        <f>Startovka!A15</f>
        <v>14</v>
      </c>
      <c r="B15" s="70" t="str">
        <f>Startovka!B15</f>
        <v>Martinčiková Lenka</v>
      </c>
      <c r="C15" s="70" t="str">
        <f>Startovka!C15</f>
        <v>Superstar Chazi Dajavera</v>
      </c>
      <c r="D15" s="70" t="str">
        <f>Startovka!D15</f>
        <v>border kolie</v>
      </c>
      <c r="E15" s="70" t="str">
        <f>Startovka!E15</f>
        <v>OB-Z</v>
      </c>
      <c r="F15" s="70" t="str">
        <f>Startovka!I3</f>
        <v>OB závod Ferdy Mravence Brno</v>
      </c>
      <c r="G15" s="70">
        <f t="shared" si="0"/>
        <v>6</v>
      </c>
      <c r="H15" s="74">
        <f>'14'!D28</f>
        <v>252.5</v>
      </c>
      <c r="I15" s="75" t="str">
        <f>'14'!D29</f>
        <v>Velmi dobře</v>
      </c>
      <c r="J15" s="41"/>
      <c r="K15" s="43">
        <f t="shared" si="1"/>
        <v>252.5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25">
      <c r="A16" s="70">
        <f>Startovka!A16</f>
        <v>15</v>
      </c>
      <c r="B16" s="70" t="str">
        <f>Startovka!B16</f>
        <v>Náhlík Simona</v>
      </c>
      <c r="C16" s="70" t="str">
        <f>Startovka!C16</f>
        <v>Azure Sky od Půlnoční krásky</v>
      </c>
      <c r="D16" s="70" t="str">
        <f>Startovka!D16</f>
        <v>australský ovčák</v>
      </c>
      <c r="E16" s="70" t="str">
        <f>Startovka!E16</f>
        <v>OB-Z</v>
      </c>
      <c r="F16" s="70" t="str">
        <f>Startovka!I3</f>
        <v>OB závod Ferdy Mravence Brno</v>
      </c>
      <c r="G16" s="71">
        <f t="shared" si="0"/>
        <v>2</v>
      </c>
      <c r="H16" s="72">
        <f>'15'!D28</f>
        <v>283.5</v>
      </c>
      <c r="I16" s="75" t="str">
        <f>'15'!D29</f>
        <v>Výborně</v>
      </c>
      <c r="J16" s="41"/>
      <c r="K16" s="43">
        <f t="shared" si="1"/>
        <v>283.5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25">
      <c r="A17" s="70">
        <f>Startovka!A17</f>
        <v>16</v>
      </c>
      <c r="B17" s="70" t="str">
        <f>Startovka!B17</f>
        <v>Kavalcová Marie</v>
      </c>
      <c r="C17" s="70" t="str">
        <f>Startovka!C17</f>
        <v>Beira od Koryta Šatavy</v>
      </c>
      <c r="D17" s="70" t="str">
        <f>Startovka!D17</f>
        <v>chodský pes</v>
      </c>
      <c r="E17" s="70" t="str">
        <f>Startovka!E17</f>
        <v>OB-Z</v>
      </c>
      <c r="F17" s="70" t="str">
        <f>Startovka!I3</f>
        <v>OB závod Ferdy Mravence Brno</v>
      </c>
      <c r="G17" s="70">
        <f t="shared" si="0"/>
        <v>9</v>
      </c>
      <c r="H17" s="74">
        <f>'16'!D28</f>
        <v>233.5</v>
      </c>
      <c r="I17" s="75" t="str">
        <f>'16'!D29</f>
        <v>Velmi dobře</v>
      </c>
      <c r="J17" s="41"/>
      <c r="K17" s="43">
        <f t="shared" si="1"/>
        <v>233.5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25">
      <c r="A18" s="70">
        <f>Startovka!A18</f>
        <v>17</v>
      </c>
      <c r="B18" s="70" t="str">
        <f>Startovka!B18</f>
        <v>Odnogová Barbora (SK)</v>
      </c>
      <c r="C18" s="70" t="str">
        <f>Startovka!C18</f>
        <v>Eddie the Eagle Vitaxis</v>
      </c>
      <c r="D18" s="70" t="str">
        <f>Startovka!D18</f>
        <v>německý ovčák</v>
      </c>
      <c r="E18" s="70" t="str">
        <f>Startovka!E18</f>
        <v>OB-Z</v>
      </c>
      <c r="F18" s="70" t="str">
        <f>Startovka!I3</f>
        <v>OB závod Ferdy Mravence Brno</v>
      </c>
      <c r="G18" s="71">
        <f t="shared" si="0"/>
        <v>3</v>
      </c>
      <c r="H18" s="72">
        <f>'17'!D28</f>
        <v>273</v>
      </c>
      <c r="I18" s="75" t="str">
        <f>'17'!D29</f>
        <v>Výborně</v>
      </c>
      <c r="J18" s="41"/>
      <c r="K18" s="43">
        <f t="shared" si="1"/>
        <v>273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25">
      <c r="A19" s="70">
        <f>Startovka!A19</f>
        <v>18</v>
      </c>
      <c r="B19" s="70" t="str">
        <f>Startovka!B19</f>
        <v>Mokrá Jitka</v>
      </c>
      <c r="C19" s="70" t="str">
        <f>Startovka!C19</f>
        <v>Althea Tenebris Ignis Cor</v>
      </c>
      <c r="D19" s="70" t="str">
        <f>Startovka!D19</f>
        <v>australský ovčák</v>
      </c>
      <c r="E19" s="70" t="str">
        <f>Startovka!E19</f>
        <v>OB-Z</v>
      </c>
      <c r="F19" s="70" t="str">
        <f>Startovka!I3</f>
        <v>OB závod Ferdy Mravence Brno</v>
      </c>
      <c r="G19" s="70">
        <f t="shared" si="0"/>
        <v>7</v>
      </c>
      <c r="H19" s="74">
        <f>'18'!D28</f>
        <v>248</v>
      </c>
      <c r="I19" s="75" t="str">
        <f>'18'!D29</f>
        <v>Velmi dobře</v>
      </c>
      <c r="J19" s="41"/>
      <c r="K19" s="43">
        <f t="shared" si="1"/>
        <v>248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25">
      <c r="A20" s="70">
        <f>Startovka!A20</f>
        <v>19</v>
      </c>
      <c r="B20" s="70" t="str">
        <f>Startovka!B20</f>
        <v>Mokrá Tereza</v>
      </c>
      <c r="C20" s="70" t="str">
        <f>Startovka!C20</f>
        <v>Afira od Švancmberských dubů</v>
      </c>
      <c r="D20" s="70" t="str">
        <f>Startovka!D20</f>
        <v>jagdterier</v>
      </c>
      <c r="E20" s="70" t="str">
        <f>Startovka!E20</f>
        <v>OB-Z</v>
      </c>
      <c r="F20" s="70" t="str">
        <f>Startovka!I3</f>
        <v>OB závod Ferdy Mravence Brno</v>
      </c>
      <c r="G20" s="71">
        <f t="shared" si="0"/>
        <v>8</v>
      </c>
      <c r="H20" s="72">
        <f>'19'!D28</f>
        <v>240.5</v>
      </c>
      <c r="I20" s="75" t="str">
        <f>'19'!D29</f>
        <v>Velmi dobře</v>
      </c>
      <c r="J20" s="41"/>
      <c r="K20" s="43">
        <f t="shared" si="1"/>
        <v>240.5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25">
      <c r="A21" s="70">
        <f>Startovka!A21</f>
        <v>20</v>
      </c>
      <c r="B21" s="70" t="str">
        <f>Startovka!B21</f>
        <v>Vymazalová Hana</v>
      </c>
      <c r="C21" s="70" t="str">
        <f>Startovka!C21</f>
        <v>Crazy Dry Hill</v>
      </c>
      <c r="D21" s="70" t="str">
        <f>Startovka!D21</f>
        <v>německý ovčák</v>
      </c>
      <c r="E21" s="70" t="str">
        <f>Startovka!E21</f>
        <v>OB1</v>
      </c>
      <c r="F21" s="70" t="str">
        <f>Startovka!I3</f>
        <v>OB závod Ferdy Mravence Brno</v>
      </c>
      <c r="G21" s="70">
        <f t="shared" si="0"/>
        <v>1</v>
      </c>
      <c r="H21" s="74">
        <f>'20'!D28</f>
        <v>297.5</v>
      </c>
      <c r="I21" s="75" t="str">
        <f>'20'!D29</f>
        <v>Výborně</v>
      </c>
      <c r="J21" s="41"/>
      <c r="K21" s="43" t="str">
        <f t="shared" si="1"/>
        <v xml:space="preserve"> </v>
      </c>
      <c r="L21" s="43">
        <f t="shared" si="2"/>
        <v>297.5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25">
      <c r="A22" s="70">
        <f>Startovka!A22</f>
        <v>21</v>
      </c>
      <c r="B22" s="70" t="str">
        <f>Startovka!B22</f>
        <v>Matejovová Dana (SK)</v>
      </c>
      <c r="C22" s="70" t="str">
        <f>Startovka!C22</f>
        <v>Emma</v>
      </c>
      <c r="D22" s="70" t="str">
        <f>Startovka!D22</f>
        <v>kříženec</v>
      </c>
      <c r="E22" s="70" t="str">
        <f>Startovka!E22</f>
        <v>OB1</v>
      </c>
      <c r="F22" s="70" t="str">
        <f>Startovka!I3</f>
        <v>OB závod Ferdy Mravence Brno</v>
      </c>
      <c r="G22" s="71">
        <f t="shared" si="0"/>
        <v>4</v>
      </c>
      <c r="H22" s="72">
        <f>'21'!D28</f>
        <v>214</v>
      </c>
      <c r="I22" s="75" t="str">
        <f>'21'!D29</f>
        <v>Dobře</v>
      </c>
      <c r="J22" s="41"/>
      <c r="K22" s="43" t="str">
        <f t="shared" si="1"/>
        <v xml:space="preserve"> </v>
      </c>
      <c r="L22" s="43">
        <f t="shared" si="2"/>
        <v>214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25">
      <c r="A23" s="70">
        <f>Startovka!A23</f>
        <v>22</v>
      </c>
      <c r="B23" s="70" t="str">
        <f>Startovka!B23</f>
        <v>Višňovská Gabriela (SK)</v>
      </c>
      <c r="C23" s="70" t="str">
        <f>Startovka!C23</f>
        <v>Coya Matacan</v>
      </c>
      <c r="D23" s="70" t="str">
        <f>Startovka!D23</f>
        <v>peruánský naháč</v>
      </c>
      <c r="E23" s="70" t="str">
        <f>Startovka!E23</f>
        <v>OB1</v>
      </c>
      <c r="F23" s="70" t="str">
        <f>Startovka!I3</f>
        <v>OB závod Ferdy Mravence Brno</v>
      </c>
      <c r="G23" s="70">
        <f t="shared" si="0"/>
        <v>8</v>
      </c>
      <c r="H23" s="74">
        <f>'22'!D28</f>
        <v>83</v>
      </c>
      <c r="I23" s="75" t="str">
        <f>'22'!D29</f>
        <v>Nehodnocen</v>
      </c>
      <c r="J23" s="41"/>
      <c r="K23" s="43" t="str">
        <f t="shared" si="1"/>
        <v xml:space="preserve"> </v>
      </c>
      <c r="L23" s="43">
        <f t="shared" si="2"/>
        <v>83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25">
      <c r="A24" s="70">
        <f>Startovka!A24</f>
        <v>23</v>
      </c>
      <c r="B24" s="70" t="str">
        <f>Startovka!B24</f>
        <v>Kohlová Marie</v>
      </c>
      <c r="C24" s="70" t="str">
        <f>Startovka!C24</f>
        <v>Yahoodka z Kovárny</v>
      </c>
      <c r="D24" s="70" t="str">
        <f>Startovka!D24</f>
        <v>belgický ovčák</v>
      </c>
      <c r="E24" s="70" t="str">
        <f>Startovka!E24</f>
        <v>OB1</v>
      </c>
      <c r="F24" s="70" t="str">
        <f>Startovka!I3</f>
        <v>OB závod Ferdy Mravence Brno</v>
      </c>
      <c r="G24" s="71">
        <f t="shared" si="0"/>
        <v>3</v>
      </c>
      <c r="H24" s="72">
        <f>'23'!D28</f>
        <v>226</v>
      </c>
      <c r="I24" s="75" t="str">
        <f>'23'!D29</f>
        <v>Velmi dobře</v>
      </c>
      <c r="J24" s="41"/>
      <c r="K24" s="43" t="str">
        <f t="shared" si="1"/>
        <v xml:space="preserve"> </v>
      </c>
      <c r="L24" s="43">
        <f t="shared" si="2"/>
        <v>226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25">
      <c r="A25" s="70">
        <f>Startovka!A25</f>
        <v>24</v>
      </c>
      <c r="B25" s="70" t="str">
        <f>Startovka!B25</f>
        <v>Holová Libuše</v>
      </c>
      <c r="C25" s="70" t="str">
        <f>Startovka!C25</f>
        <v>Blueberry Altája</v>
      </c>
      <c r="D25" s="70" t="str">
        <f>Startovka!D25</f>
        <v>bílý švýcarský ovčák</v>
      </c>
      <c r="E25" s="70" t="str">
        <f>Startovka!E25</f>
        <v>OB1</v>
      </c>
      <c r="F25" s="70" t="str">
        <f>Startovka!I3</f>
        <v>OB závod Ferdy Mravence Brno</v>
      </c>
      <c r="G25" s="70">
        <f t="shared" si="0"/>
        <v>7</v>
      </c>
      <c r="H25" s="74">
        <f>'24'!D28</f>
        <v>151.5</v>
      </c>
      <c r="I25" s="75" t="str">
        <f>'24'!D29</f>
        <v>Nehodnocen</v>
      </c>
      <c r="J25" s="41"/>
      <c r="K25" s="43" t="str">
        <f t="shared" si="1"/>
        <v xml:space="preserve"> </v>
      </c>
      <c r="L25" s="43">
        <f t="shared" si="2"/>
        <v>151.5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25">
      <c r="A26" s="70">
        <f>Startovka!A26</f>
        <v>25</v>
      </c>
      <c r="B26" s="70" t="str">
        <f>Startovka!B26</f>
        <v>Martinčiková Lenka</v>
      </c>
      <c r="C26" s="70" t="str">
        <f>Startovka!C26</f>
        <v>Claire Hummergrey</v>
      </c>
      <c r="D26" s="70" t="str">
        <f>Startovka!D26</f>
        <v>knírač malý</v>
      </c>
      <c r="E26" s="70" t="str">
        <f>Startovka!E26</f>
        <v>OB1</v>
      </c>
      <c r="F26" s="70" t="str">
        <f>Startovka!I3</f>
        <v>OB závod Ferdy Mravence Brno</v>
      </c>
      <c r="G26" s="71">
        <f t="shared" si="0"/>
        <v>5</v>
      </c>
      <c r="H26" s="72">
        <f>'25'!D28</f>
        <v>192</v>
      </c>
      <c r="I26" s="75" t="str">
        <f>'25'!D29</f>
        <v>Dobře</v>
      </c>
      <c r="J26" s="41"/>
      <c r="K26" s="43" t="str">
        <f t="shared" si="1"/>
        <v xml:space="preserve"> </v>
      </c>
      <c r="L26" s="43">
        <f t="shared" si="2"/>
        <v>192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25">
      <c r="A27" s="70">
        <f>Startovka!A27</f>
        <v>26</v>
      </c>
      <c r="B27" s="70" t="str">
        <f>Startovka!B27</f>
        <v>Felcmanová Věra</v>
      </c>
      <c r="C27" s="70" t="str">
        <f>Startovka!C27</f>
        <v>La Pasion Turka Mike Wazowski</v>
      </c>
      <c r="D27" s="70" t="str">
        <f>Startovka!D27</f>
        <v>španělský vodní pes</v>
      </c>
      <c r="E27" s="70" t="str">
        <f>Startovka!E27</f>
        <v>OB1</v>
      </c>
      <c r="F27" s="70" t="str">
        <f>Startovka!I3</f>
        <v>OB závod Ferdy Mravence Brno</v>
      </c>
      <c r="G27" s="70">
        <f t="shared" si="0"/>
        <v>6</v>
      </c>
      <c r="H27" s="74">
        <f>'26'!D28</f>
        <v>183</v>
      </c>
      <c r="I27" s="75" t="str">
        <f>'26'!D29</f>
        <v>Nehodnocen</v>
      </c>
      <c r="J27" s="41"/>
      <c r="K27" s="43" t="str">
        <f t="shared" si="1"/>
        <v xml:space="preserve"> </v>
      </c>
      <c r="L27" s="43">
        <f t="shared" si="2"/>
        <v>183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25">
      <c r="A28" s="70">
        <f>Startovka!A28</f>
        <v>27</v>
      </c>
      <c r="B28" s="70" t="str">
        <f>Startovka!B28</f>
        <v>Vymazalová Hana</v>
      </c>
      <c r="C28" s="70" t="str">
        <f>Startovka!C28</f>
        <v>Conny Dry Hill</v>
      </c>
      <c r="D28" s="70" t="str">
        <f>Startovka!D28</f>
        <v>německý ovčák</v>
      </c>
      <c r="E28" s="70" t="str">
        <f>Startovka!E28</f>
        <v>OB1</v>
      </c>
      <c r="F28" s="70" t="str">
        <f>Startovka!I3</f>
        <v>OB závod Ferdy Mravence Brno</v>
      </c>
      <c r="G28" s="71">
        <f t="shared" si="0"/>
        <v>2</v>
      </c>
      <c r="H28" s="72">
        <f>'27'!D28</f>
        <v>294</v>
      </c>
      <c r="I28" s="75" t="s">
        <v>154</v>
      </c>
      <c r="J28" s="41"/>
      <c r="K28" s="43" t="str">
        <f t="shared" si="1"/>
        <v xml:space="preserve"> </v>
      </c>
      <c r="L28" s="43">
        <f t="shared" si="2"/>
        <v>294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25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OB závod Ferdy Mravence Brno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25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OB závod Ferdy Mravence Brno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25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OB závod Ferdy Mravence Brno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25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OB závod Ferdy Mravence Brno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25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OB závod Ferdy Mravence Brno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25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OB závod Ferdy Mravence Brno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25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OB závod Ferdy Mravence Brno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25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OB závod Ferdy Mravence Brno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25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OB závod Ferdy Mravence Brno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25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OB závod Ferdy Mravence Brno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25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OB závod Ferdy Mravence Brno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25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OB závod Ferdy Mravence Brno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25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OB závod Ferdy Mravence Brno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25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OB závod Ferdy Mravence Brno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25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OB závod Ferdy Mravence Brno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25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OB závod Ferdy Mravence Brno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25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OB závod Ferdy Mravence Brno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25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OB závod Ferdy Mravence Brno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25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OB závod Ferdy Mravence Brno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25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OB závod Ferdy Mravence Brno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25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OB závod Ferdy Mravence Brno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25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OB závod Ferdy Mravence Brno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25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OB závod Ferdy Mravence Brno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</f>
        <v>Ružová Denisa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</f>
        <v>Interforce Speedlight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</f>
        <v>border kolie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6.5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19.5</v>
      </c>
      <c r="H25" s="64">
        <f t="shared" si="0"/>
        <v>19.5</v>
      </c>
      <c r="I25" s="64">
        <f t="shared" si="1"/>
        <v>9.75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9.5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28.5</v>
      </c>
      <c r="H27" s="64">
        <f t="shared" si="0"/>
        <v>28.5</v>
      </c>
      <c r="I27" s="64">
        <f t="shared" si="1"/>
        <v>14.25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245.5</v>
      </c>
      <c r="E28" s="94"/>
      <c r="F28" s="94"/>
      <c r="G28" s="94"/>
      <c r="H28" s="64">
        <f>SUM(G18:G27)</f>
        <v>245.5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Startovka!B3</f>
        <v>Odnogová Barbora (SK)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Startovka!C3</f>
        <v>Quentin Námořník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Startovka!D3</f>
        <v>německý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Startovka!E3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Výsledky!G3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6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18</v>
      </c>
      <c r="H19" s="64">
        <f t="shared" si="0"/>
        <v>18</v>
      </c>
      <c r="I19" s="64">
        <f t="shared" si="1"/>
        <v>9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6.5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19.5</v>
      </c>
      <c r="I21" s="64">
        <f t="shared" si="1"/>
        <v>9.75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7.5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22.5</v>
      </c>
      <c r="I22" s="64">
        <f t="shared" si="1"/>
        <v>11.25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237</v>
      </c>
      <c r="E28" s="94"/>
      <c r="F28" s="94"/>
      <c r="G28" s="94"/>
      <c r="H28" s="64">
        <f>SUM(G18:G27)</f>
        <v>237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Startovka!B4</f>
        <v>Pekárková Petra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Startovka!C4</f>
        <v>Corvin Reesheja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Startovka!D4</f>
        <v>border kolie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Startovka!E4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Výsledky!G4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6.5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19.5</v>
      </c>
      <c r="H27" s="64">
        <f t="shared" si="0"/>
        <v>19.5</v>
      </c>
      <c r="I27" s="64">
        <f t="shared" si="1"/>
        <v>9.75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215</v>
      </c>
      <c r="E28" s="94"/>
      <c r="F28" s="94"/>
      <c r="G28" s="94"/>
      <c r="H28" s="64">
        <f>SUM(G18:G27)</f>
        <v>215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Startovka!B5</f>
        <v>Zamykalová Pavla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Startovka!C5</f>
        <v>Bikar Reesheja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Startovka!D5</f>
        <v>border kolie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Startovka!E5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Výsledky!G5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10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40</v>
      </c>
      <c r="H18" s="64">
        <f t="shared" ref="H18:H27" si="0">SUM(D18*F18)</f>
        <v>40</v>
      </c>
      <c r="I18" s="64">
        <f t="shared" ref="I18:I27" si="1">SUM(((D18+E18)*F18)/2)</f>
        <v>20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7.5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22</v>
      </c>
      <c r="H20" s="64">
        <f t="shared" si="0"/>
        <v>22</v>
      </c>
      <c r="I20" s="64">
        <f t="shared" si="1"/>
        <v>11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5.5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16.5</v>
      </c>
      <c r="H22" s="64">
        <f t="shared" si="0"/>
        <v>16.5</v>
      </c>
      <c r="I22" s="64">
        <f t="shared" si="1"/>
        <v>8.25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7.5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11.25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9.5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28.5</v>
      </c>
      <c r="H27" s="64">
        <f t="shared" si="0"/>
        <v>28.5</v>
      </c>
      <c r="I27" s="64">
        <f t="shared" si="1"/>
        <v>14.25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223.5</v>
      </c>
      <c r="E28" s="94"/>
      <c r="F28" s="94"/>
      <c r="G28" s="94"/>
      <c r="H28" s="64">
        <f>SUM(G18:G27)</f>
        <v>223.5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Startovka!B6</f>
        <v>Klecka Agata (PL)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Startovka!C6</f>
        <v>Chaim Deabei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Startovka!D6</f>
        <v>belgický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Startovka!E6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Výsledky!G6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7.5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22.5</v>
      </c>
      <c r="H19" s="64">
        <f t="shared" si="0"/>
        <v>22.5</v>
      </c>
      <c r="I19" s="64">
        <f t="shared" si="1"/>
        <v>11.25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10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219</v>
      </c>
      <c r="E28" s="94"/>
      <c r="F28" s="94"/>
      <c r="G28" s="94"/>
      <c r="H28" s="64">
        <f>SUM(G18:G27)</f>
        <v>219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Startovka!B7</f>
        <v>Kernová Alena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Startovka!C7</f>
        <v>Aida z Hájeckého údolí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Startovka!D7</f>
        <v>stafordšírský teriér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Startovka!A7</f>
        <v>6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Startovka!E7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Výsledky!G7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7.5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7.5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22.5</v>
      </c>
      <c r="I22" s="64">
        <f t="shared" si="1"/>
        <v>11.25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6.5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26</v>
      </c>
      <c r="H24" s="64">
        <f t="shared" si="0"/>
        <v>26</v>
      </c>
      <c r="I24" s="64">
        <f t="shared" si="1"/>
        <v>13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212.5</v>
      </c>
      <c r="E28" s="94"/>
      <c r="F28" s="94"/>
      <c r="G28" s="94"/>
      <c r="H28" s="64">
        <f>SUM(G18:G27)</f>
        <v>212.5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workbookViewId="0">
      <selection activeCell="H12" sqref="H12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Startovka!B8</f>
        <v>Ivánová Karin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Startovka!C8</f>
        <v>Feliciano Noname od Hobšovického rybníka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Startovka!D8</f>
        <v>trpasličí pinč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Startovka!A8</f>
        <v>7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Startovka!E8</f>
        <v>OB2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Výsledky!G8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11.25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6.5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19.5</v>
      </c>
      <c r="H25" s="64">
        <f t="shared" si="0"/>
        <v>19.5</v>
      </c>
      <c r="I25" s="64">
        <f t="shared" si="1"/>
        <v>9.75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114.5</v>
      </c>
      <c r="E28" s="94"/>
      <c r="F28" s="94"/>
      <c r="G28" s="94"/>
      <c r="H28" s="64">
        <f>SUM(G18:G27)</f>
        <v>114.5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Startovka!B9</f>
        <v>Mokrá Tereza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Startovka!C9</f>
        <v>Big Henry Fidem Colo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Startovka!D9</f>
        <v>parson russle terier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Startovka!A9</f>
        <v>8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Startovka!E9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Výsledky!G9</f>
        <v>11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>SUM(D25*F25)</f>
        <v>20</v>
      </c>
      <c r="I25" s="64">
        <f>SUM(((D25+E25)*F25)/2)</f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>SUM(D26*F26)</f>
        <v>28.5</v>
      </c>
      <c r="I26" s="64">
        <f>SUM(((D26+E26)*F26)/2)</f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224.5</v>
      </c>
      <c r="E28" s="94"/>
      <c r="F28" s="94"/>
      <c r="G28" s="94"/>
      <c r="H28" s="64">
        <f>SUM(G18:G27)</f>
        <v>224.5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workbookViewId="0">
      <selection activeCell="D29" sqref="A1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Startovka!B10</f>
        <v>Ramíková Nikola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Startovka!C10</f>
        <v>Pram Deabei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Startovka!D10</f>
        <v>belgický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Startovka!A10</f>
        <v>9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Startovka!E10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Výsledky!G10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290</v>
      </c>
      <c r="E28" s="94"/>
      <c r="F28" s="94"/>
      <c r="G28" s="94"/>
      <c r="H28" s="64">
        <f>SUM(G18:G27)</f>
        <v>290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1" workbookViewId="0">
      <selection activeCell="G34" sqref="G3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Startovka!B11</f>
        <v>Šedivá Bronislava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Startovka!C11</f>
        <v xml:space="preserve">Artemis Grace z Farmy Montara 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Startovka!D11</f>
        <v>bílý švýcarský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Startovka!A11</f>
        <v>10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Startovka!E11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Výsledky!G11</f>
        <v>10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226</v>
      </c>
      <c r="E28" s="94"/>
      <c r="F28" s="94"/>
      <c r="G28" s="94"/>
      <c r="H28" s="64">
        <f>SUM(G18:G27)</f>
        <v>226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0" workbookViewId="0">
      <selection activeCell="D29" sqref="D29:G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Startovka!B12</f>
        <v>Matejovová Dana (SK)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Startovka!C12</f>
        <v>Gromm Jantárová hviezda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Startovka!D12</f>
        <v>krátkosrstá kolie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Startovka!A12</f>
        <v>11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Startovka!E12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Výsledky!G12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6.5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19.5</v>
      </c>
      <c r="H22" s="64">
        <f t="shared" si="0"/>
        <v>19.5</v>
      </c>
      <c r="I22" s="64">
        <f t="shared" si="1"/>
        <v>9.75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7.5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17</v>
      </c>
      <c r="H27" s="64">
        <f t="shared" si="0"/>
        <v>17</v>
      </c>
      <c r="I27" s="64">
        <f t="shared" si="1"/>
        <v>8.5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261</v>
      </c>
      <c r="E28" s="94"/>
      <c r="F28" s="94"/>
      <c r="G28" s="94"/>
      <c r="H28" s="64">
        <f>SUM(G18:G27)</f>
        <v>261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9" workbookViewId="0">
      <selection activeCell="G41" sqref="G41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Startovka!B13</f>
        <v>Višňovská Gabriela (SK)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Startovka!C13</f>
        <v>Asiri Kusi Kawsay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Startovka!D13</f>
        <v>peruánský naháč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Startovka!A13</f>
        <v>12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Startovka!E13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Výsledky!G13</f>
        <v>12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192</v>
      </c>
      <c r="E28" s="94"/>
      <c r="F28" s="94"/>
      <c r="G28" s="94"/>
      <c r="H28" s="64">
        <f>SUM(G18:G27)</f>
        <v>192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I35" sqref="I35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Startovka!B14</f>
        <v>Švondrová Lenka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Startovka!C14</f>
        <v>Abbey Gall z Městeckého mlýna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Startovka!D14</f>
        <v>manchester terier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Startovka!A14</f>
        <v>13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Startovka!E14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Výsledky!G14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7.5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22.5</v>
      </c>
      <c r="I22" s="64">
        <f t="shared" si="1"/>
        <v>11.25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10</v>
      </c>
      <c r="H27" s="64">
        <f t="shared" si="0"/>
        <v>10</v>
      </c>
      <c r="I27" s="64">
        <f t="shared" si="1"/>
        <v>5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260.5</v>
      </c>
      <c r="E28" s="94"/>
      <c r="F28" s="94"/>
      <c r="G28" s="94"/>
      <c r="H28" s="64">
        <f>SUM(G18:G27)</f>
        <v>260.5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6" workbookViewId="0">
      <selection activeCell="I34" sqref="I3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Startovka!B15</f>
        <v>Martinčiková Lenka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Startovka!C15</f>
        <v>Superstar Chazi Dajavera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Startovka!D15</f>
        <v>border kolie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Startovka!A15</f>
        <v>14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Startovka!E15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Výsledky!G15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252.5</v>
      </c>
      <c r="E28" s="94"/>
      <c r="F28" s="94"/>
      <c r="G28" s="94"/>
      <c r="H28" s="64">
        <f>SUM(G18:G27)</f>
        <v>252.5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2" workbookViewId="0">
      <selection activeCell="J27" sqref="J27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Startovka!B16</f>
        <v>Náhlík Simona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Startovka!C16</f>
        <v>Azure Sky od Půlnoční krásky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Startovka!D16</f>
        <v>australský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Startovka!A16</f>
        <v>15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Startovka!E16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Výsledky!G16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7.5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22.5</v>
      </c>
      <c r="I22" s="64">
        <f t="shared" si="1"/>
        <v>11.25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283.5</v>
      </c>
      <c r="E28" s="94"/>
      <c r="F28" s="94"/>
      <c r="G28" s="94"/>
      <c r="H28" s="64">
        <f>SUM(G18:G27)</f>
        <v>283.5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2" workbookViewId="0">
      <selection activeCell="I24" sqref="I2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Startovka!B17</f>
        <v>Kavalcová Marie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Startovka!C17</f>
        <v>Beira od Koryta Šatavy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Startovka!D17</f>
        <v>chodský pes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Startovka!A17</f>
        <v>16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Startovka!E17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Výsledky!G17</f>
        <v>9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233.5</v>
      </c>
      <c r="E28" s="94"/>
      <c r="F28" s="94"/>
      <c r="G28" s="94"/>
      <c r="H28" s="64">
        <f>SUM(G18:G27)</f>
        <v>233.5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1" workbookViewId="0">
      <selection activeCell="I39" sqref="I3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Startovka!B18</f>
        <v>Odnogová Barbora (SK)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Startovka!C18</f>
        <v>Eddie the Eagle Vitaxis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Startovka!D18</f>
        <v>německý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Startovka!A18</f>
        <v>17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Startovka!E18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Výsledky!G18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273</v>
      </c>
      <c r="E28" s="94"/>
      <c r="F28" s="94"/>
      <c r="G28" s="94"/>
      <c r="H28" s="64">
        <f>SUM(G18:G27)</f>
        <v>273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O11" sqref="O11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Startovka!B19</f>
        <v>Mokrá Jitka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Startovka!C19</f>
        <v>Althea Tenebris Ignis Cor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Startovka!D19</f>
        <v>australský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Startovka!A19</f>
        <v>18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Startovka!E19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Výsledky!G19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248</v>
      </c>
      <c r="E28" s="94"/>
      <c r="F28" s="94"/>
      <c r="G28" s="94"/>
      <c r="H28" s="64">
        <f>SUM(G18:G27)</f>
        <v>248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1" workbookViewId="0">
      <selection activeCell="I37" sqref="I37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Startovka!B20</f>
        <v>Mokrá Tereza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Startovka!C20</f>
        <v>Afira od Švancmberských dubů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Startovka!D20</f>
        <v>jagdterier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Startovka!A20</f>
        <v>19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Startovka!E20</f>
        <v>OB-Z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Výsledky!G20</f>
        <v>8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7.5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240.5</v>
      </c>
      <c r="E28" s="94"/>
      <c r="F28" s="94"/>
      <c r="G28" s="94"/>
      <c r="H28" s="64">
        <f>SUM(G18:G27)</f>
        <v>240.5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5" workbookViewId="0">
      <selection activeCell="G33" sqref="G33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Startovka!B21</f>
        <v>Vymazalová Hana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Startovka!C21</f>
        <v>Crazy Dry Hill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Startovka!D21</f>
        <v>německý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Startovka!A21</f>
        <v>20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Startovka!E21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Výsledky!G21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297.5</v>
      </c>
      <c r="E28" s="94"/>
      <c r="F28" s="94"/>
      <c r="G28" s="94"/>
      <c r="H28" s="64">
        <f>SUM(G18:G27)</f>
        <v>297.5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4" workbookViewId="0">
      <selection activeCell="G34" sqref="G3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Startovka!B22</f>
        <v>Matejovová Dana (SK)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Startovka!C22</f>
        <v>Emma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Startovka!D22</f>
        <v>kříženec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Startovka!A22</f>
        <v>21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Startovka!E22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Výsledky!G22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6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5.5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22</v>
      </c>
      <c r="H21" s="64">
        <f t="shared" si="0"/>
        <v>22</v>
      </c>
      <c r="I21" s="64">
        <f t="shared" si="1"/>
        <v>11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8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16</v>
      </c>
      <c r="H25" s="64">
        <f t="shared" si="0"/>
        <v>16</v>
      </c>
      <c r="I25" s="64">
        <f t="shared" si="1"/>
        <v>8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214</v>
      </c>
      <c r="E28" s="94"/>
      <c r="F28" s="94"/>
      <c r="G28" s="94"/>
      <c r="H28" s="64">
        <f>SUM(G18:G27)</f>
        <v>214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2" workbookViewId="0">
      <selection activeCell="I28" sqref="I28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Startovka!B23</f>
        <v>Višňovská Gabriela (SK)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Startovka!C23</f>
        <v>Coya Matacan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Startovka!D23</f>
        <v>peruánský naháč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Startovka!A23</f>
        <v>22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Startovka!E23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Výsledky!G23</f>
        <v>8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5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10</v>
      </c>
      <c r="H25" s="64">
        <f t="shared" si="0"/>
        <v>10</v>
      </c>
      <c r="I25" s="64">
        <f t="shared" si="1"/>
        <v>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83</v>
      </c>
      <c r="E28" s="94"/>
      <c r="F28" s="94"/>
      <c r="G28" s="94"/>
      <c r="H28" s="64">
        <f>SUM(G18:G27)</f>
        <v>83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2" workbookViewId="0">
      <selection activeCell="J17" sqref="J17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Startovka!B24</f>
        <v>Kohlová Marie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Startovka!C24</f>
        <v>Yahoodka z Kovárny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Startovka!D24</f>
        <v>belgický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Startovka!A24</f>
        <v>23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Startovka!E24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Výsledky!G24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226</v>
      </c>
      <c r="E28" s="94"/>
      <c r="F28" s="94"/>
      <c r="G28" s="94"/>
      <c r="H28" s="64">
        <f>SUM(G18:G27)</f>
        <v>226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I36" sqref="I36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Startovka!B25</f>
        <v>Holová Libuše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Startovka!C25</f>
        <v>Blueberry Altája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Startovka!D25</f>
        <v>bílý švýcarský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Startovka!A25</f>
        <v>24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Startovka!E25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Výsledky!G25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5.5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22</v>
      </c>
      <c r="H21" s="64">
        <f t="shared" si="0"/>
        <v>22</v>
      </c>
      <c r="I21" s="64">
        <f t="shared" si="1"/>
        <v>11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22</v>
      </c>
      <c r="H23" s="64">
        <f t="shared" si="0"/>
        <v>22</v>
      </c>
      <c r="I23" s="64">
        <f t="shared" si="1"/>
        <v>11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8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16</v>
      </c>
      <c r="H25" s="64">
        <f t="shared" si="0"/>
        <v>16</v>
      </c>
      <c r="I25" s="64">
        <f t="shared" si="1"/>
        <v>8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151.5</v>
      </c>
      <c r="E28" s="94"/>
      <c r="F28" s="94"/>
      <c r="G28" s="94"/>
      <c r="H28" s="64">
        <f>SUM(G18:G27)</f>
        <v>151.5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3" workbookViewId="0">
      <selection activeCell="J27" sqref="J27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Startovka!B26</f>
        <v>Martinčiková Lenka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Startovka!C26</f>
        <v>Claire Hummergrey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Startovka!D26</f>
        <v>knírač malý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Startovka!A26</f>
        <v>25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Startovka!E26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Výsledky!G26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192</v>
      </c>
      <c r="E28" s="94"/>
      <c r="F28" s="94"/>
      <c r="G28" s="94"/>
      <c r="H28" s="64">
        <f>SUM(G18:G27)</f>
        <v>192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5" workbookViewId="0">
      <selection activeCell="H28" sqref="H28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Startovka!B27</f>
        <v>Felcmanová Věra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Startovka!C27</f>
        <v>La Pasion Turka Mike Wazowski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Startovka!D27</f>
        <v>španělský vodní pes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Startovka!A27</f>
        <v>26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Startovka!E27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Výsledky!G27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5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10</v>
      </c>
      <c r="H25" s="64">
        <f t="shared" si="0"/>
        <v>10</v>
      </c>
      <c r="I25" s="64">
        <f t="shared" si="1"/>
        <v>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183</v>
      </c>
      <c r="E28" s="94"/>
      <c r="F28" s="94"/>
      <c r="G28" s="94"/>
      <c r="H28" s="64">
        <f>SUM(G18:G27)</f>
        <v>183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5" workbookViewId="0">
      <selection activeCell="K17" sqref="K17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 t="str">
        <f>Startovka!B28</f>
        <v>Vymazalová Hana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 t="str">
        <f>Startovka!C28</f>
        <v>Conny Dry Hill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 t="str">
        <f>Startovka!D28</f>
        <v>německý ovčák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Startovka!A28</f>
        <v>27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 t="str">
        <f>Startovka!E28</f>
        <v>OB1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>
        <f>Výsledky!G28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0" t="s">
        <v>67</v>
      </c>
      <c r="C28" s="90"/>
      <c r="D28" s="94">
        <f>IF(G13="ano","0",IF(G14="ano",H28-20,SUM(G18:G27)))</f>
        <v>294</v>
      </c>
      <c r="E28" s="94"/>
      <c r="F28" s="94"/>
      <c r="G28" s="94"/>
      <c r="H28" s="64">
        <f>SUM(G18:G27)</f>
        <v>294</v>
      </c>
      <c r="I28" s="64"/>
    </row>
    <row r="29" spans="1:9" ht="15.75" x14ac:dyDescent="0.25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Výsledky!G29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Výsledky!G39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Výsledky!G49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Výsledky!G50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35">
      <c r="A2" s="95"/>
      <c r="B2" s="95"/>
      <c r="C2" s="95"/>
      <c r="D2" s="95"/>
      <c r="E2" s="95"/>
      <c r="F2" s="95"/>
      <c r="G2" s="95"/>
      <c r="H2" s="44"/>
    </row>
    <row r="3" spans="1:11" ht="15.75" x14ac:dyDescent="0.25">
      <c r="A3" s="45" t="s">
        <v>52</v>
      </c>
      <c r="B3" s="45"/>
      <c r="C3" s="100" t="str">
        <f>Startovka!I2</f>
        <v>Denisa Ružová</v>
      </c>
      <c r="D3" s="100"/>
      <c r="E3" s="100"/>
      <c r="F3" s="100"/>
      <c r="G3" s="100"/>
    </row>
    <row r="4" spans="1:11" ht="15.75" x14ac:dyDescent="0.25">
      <c r="A4" s="45" t="s">
        <v>53</v>
      </c>
      <c r="B4" s="45"/>
      <c r="C4" s="100" t="str">
        <f>Startovka!I3</f>
        <v>OB závod Ferdy Mravence Brno</v>
      </c>
      <c r="D4" s="100"/>
      <c r="E4" s="100"/>
      <c r="F4" s="100"/>
      <c r="G4" s="100"/>
    </row>
    <row r="5" spans="1:11" ht="15.75" x14ac:dyDescent="0.25">
      <c r="A5" s="45" t="s">
        <v>54</v>
      </c>
      <c r="B5" s="45"/>
      <c r="C5" s="101" t="str">
        <f>Startovka!I4</f>
        <v>2.9.2023</v>
      </c>
      <c r="D5" s="101"/>
      <c r="E5" s="101"/>
      <c r="F5" s="101"/>
      <c r="G5" s="101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25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25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25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25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25">
      <c r="A14" s="92" t="s">
        <v>65</v>
      </c>
      <c r="B14" s="92"/>
      <c r="C14" s="48" t="str">
        <f>Výsledky!G51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75" x14ac:dyDescent="0.25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Denca</cp:lastModifiedBy>
  <cp:revision>1</cp:revision>
  <cp:lastPrinted>2023-09-02T14:33:50Z</cp:lastPrinted>
  <dcterms:created xsi:type="dcterms:W3CDTF">2020-01-31T23:26:18Z</dcterms:created>
  <dcterms:modified xsi:type="dcterms:W3CDTF">2023-09-02T15:33:24Z</dcterms:modified>
</cp:coreProperties>
</file>