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lem\OneDrive\Documents\RALLY-O\"/>
    </mc:Choice>
  </mc:AlternateContent>
  <xr:revisionPtr revIDLastSave="0" documentId="8_{ADE83E60-1846-41B5-A121-F9DFECB48147}" xr6:coauthVersionLast="47" xr6:coauthVersionMax="47" xr10:uidLastSave="{00000000-0000-0000-0000-000000000000}"/>
  <bookViews>
    <workbookView xWindow="-108" yWindow="-108" windowWidth="23256" windowHeight="12456" tabRatio="924" activeTab="1" xr2:uid="{00000000-000D-0000-FFFF-FFFF00000000}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listina'!$A$16:$M$16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8" i="2" l="1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Q17" i="2"/>
  <c r="P17" i="2"/>
  <c r="R113" i="2" l="1"/>
  <c r="R114" i="2"/>
  <c r="R115" i="2"/>
  <c r="R116" i="2"/>
  <c r="R110" i="2" l="1"/>
  <c r="R106" i="2"/>
  <c r="R102" i="2"/>
  <c r="R98" i="2"/>
  <c r="R77" i="2"/>
  <c r="R73" i="2"/>
  <c r="R69" i="2"/>
  <c r="R111" i="2"/>
  <c r="R107" i="2"/>
  <c r="R103" i="2"/>
  <c r="R99" i="2"/>
  <c r="R78" i="2"/>
  <c r="R74" i="2"/>
  <c r="R70" i="2"/>
  <c r="R112" i="2"/>
  <c r="R108" i="2"/>
  <c r="R104" i="2"/>
  <c r="R100" i="2"/>
  <c r="R96" i="2"/>
  <c r="R75" i="2"/>
  <c r="R71" i="2"/>
  <c r="R42" i="2"/>
  <c r="R50" i="2"/>
  <c r="R46" i="2"/>
  <c r="R54" i="2"/>
  <c r="I116" i="2"/>
  <c r="I115" i="2"/>
  <c r="I114" i="2"/>
  <c r="I113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7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F116" i="2"/>
  <c r="K116" i="2"/>
  <c r="J116" i="2"/>
  <c r="H116" i="2"/>
  <c r="E116" i="2"/>
  <c r="D116" i="2"/>
  <c r="C116" i="2"/>
  <c r="B116" i="2"/>
  <c r="T116" i="2" s="1"/>
  <c r="A116" i="2"/>
  <c r="AF115" i="2"/>
  <c r="K115" i="2"/>
  <c r="J115" i="2"/>
  <c r="H115" i="2"/>
  <c r="E115" i="2"/>
  <c r="D115" i="2"/>
  <c r="C115" i="2"/>
  <c r="B115" i="2"/>
  <c r="A115" i="2"/>
  <c r="AF114" i="2"/>
  <c r="K114" i="2"/>
  <c r="J114" i="2"/>
  <c r="H114" i="2"/>
  <c r="E114" i="2"/>
  <c r="D114" i="2"/>
  <c r="C114" i="2"/>
  <c r="B114" i="2"/>
  <c r="A114" i="2"/>
  <c r="AF113" i="2"/>
  <c r="K113" i="2"/>
  <c r="J113" i="2"/>
  <c r="H113" i="2"/>
  <c r="E113" i="2"/>
  <c r="D113" i="2"/>
  <c r="C113" i="2"/>
  <c r="B113" i="2"/>
  <c r="A113" i="2"/>
  <c r="AF112" i="2"/>
  <c r="K112" i="2"/>
  <c r="J112" i="2"/>
  <c r="H112" i="2"/>
  <c r="E112" i="2"/>
  <c r="D112" i="2"/>
  <c r="C112" i="2"/>
  <c r="B112" i="2"/>
  <c r="T112" i="2" s="1"/>
  <c r="A112" i="2"/>
  <c r="AF111" i="2"/>
  <c r="K111" i="2"/>
  <c r="J111" i="2"/>
  <c r="H111" i="2"/>
  <c r="E111" i="2"/>
  <c r="D111" i="2"/>
  <c r="C111" i="2"/>
  <c r="B111" i="2"/>
  <c r="A111" i="2"/>
  <c r="AF110" i="2"/>
  <c r="K110" i="2"/>
  <c r="J110" i="2"/>
  <c r="H110" i="2"/>
  <c r="E110" i="2"/>
  <c r="D110" i="2"/>
  <c r="C110" i="2"/>
  <c r="B110" i="2"/>
  <c r="T110" i="2" s="1"/>
  <c r="A110" i="2"/>
  <c r="AF109" i="2"/>
  <c r="K109" i="2"/>
  <c r="J109" i="2"/>
  <c r="H109" i="2"/>
  <c r="E109" i="2"/>
  <c r="D109" i="2"/>
  <c r="C109" i="2"/>
  <c r="B109" i="2"/>
  <c r="A109" i="2"/>
  <c r="AF108" i="2"/>
  <c r="K108" i="2"/>
  <c r="J108" i="2"/>
  <c r="H108" i="2"/>
  <c r="E108" i="2"/>
  <c r="D108" i="2"/>
  <c r="C108" i="2"/>
  <c r="B108" i="2"/>
  <c r="T108" i="2" s="1"/>
  <c r="A108" i="2"/>
  <c r="AF107" i="2"/>
  <c r="K107" i="2"/>
  <c r="J107" i="2"/>
  <c r="H107" i="2"/>
  <c r="E107" i="2"/>
  <c r="D107" i="2"/>
  <c r="C107" i="2"/>
  <c r="B107" i="2"/>
  <c r="A107" i="2"/>
  <c r="AF106" i="2"/>
  <c r="K106" i="2"/>
  <c r="J106" i="2"/>
  <c r="H106" i="2"/>
  <c r="E106" i="2"/>
  <c r="D106" i="2"/>
  <c r="C106" i="2"/>
  <c r="B106" i="2"/>
  <c r="T106" i="2" s="1"/>
  <c r="A106" i="2"/>
  <c r="AF105" i="2"/>
  <c r="K105" i="2"/>
  <c r="J105" i="2"/>
  <c r="H105" i="2"/>
  <c r="E105" i="2"/>
  <c r="D105" i="2"/>
  <c r="C105" i="2"/>
  <c r="B105" i="2"/>
  <c r="A105" i="2"/>
  <c r="AF104" i="2"/>
  <c r="K104" i="2"/>
  <c r="J104" i="2"/>
  <c r="H104" i="2"/>
  <c r="E104" i="2"/>
  <c r="D104" i="2"/>
  <c r="C104" i="2"/>
  <c r="B104" i="2"/>
  <c r="T104" i="2" s="1"/>
  <c r="A104" i="2"/>
  <c r="AF103" i="2"/>
  <c r="K103" i="2"/>
  <c r="J103" i="2"/>
  <c r="H103" i="2"/>
  <c r="E103" i="2"/>
  <c r="D103" i="2"/>
  <c r="C103" i="2"/>
  <c r="B103" i="2"/>
  <c r="A103" i="2"/>
  <c r="AF102" i="2"/>
  <c r="K102" i="2"/>
  <c r="J102" i="2"/>
  <c r="H102" i="2"/>
  <c r="E102" i="2"/>
  <c r="D102" i="2"/>
  <c r="C102" i="2"/>
  <c r="B102" i="2"/>
  <c r="T102" i="2" s="1"/>
  <c r="A102" i="2"/>
  <c r="AF101" i="2"/>
  <c r="K101" i="2"/>
  <c r="J101" i="2"/>
  <c r="H101" i="2"/>
  <c r="E101" i="2"/>
  <c r="D101" i="2"/>
  <c r="C101" i="2"/>
  <c r="B101" i="2"/>
  <c r="A101" i="2"/>
  <c r="AF100" i="2"/>
  <c r="K100" i="2"/>
  <c r="J100" i="2"/>
  <c r="H100" i="2"/>
  <c r="E100" i="2"/>
  <c r="D100" i="2"/>
  <c r="C100" i="2"/>
  <c r="B100" i="2"/>
  <c r="T100" i="2" s="1"/>
  <c r="A100" i="2"/>
  <c r="AF99" i="2"/>
  <c r="K99" i="2"/>
  <c r="J99" i="2"/>
  <c r="H99" i="2"/>
  <c r="E99" i="2"/>
  <c r="D99" i="2"/>
  <c r="C99" i="2"/>
  <c r="B99" i="2"/>
  <c r="A99" i="2"/>
  <c r="AF98" i="2"/>
  <c r="K98" i="2"/>
  <c r="J98" i="2"/>
  <c r="H98" i="2"/>
  <c r="E98" i="2"/>
  <c r="D98" i="2"/>
  <c r="C98" i="2"/>
  <c r="B98" i="2"/>
  <c r="T98" i="2" s="1"/>
  <c r="A98" i="2"/>
  <c r="AF97" i="2"/>
  <c r="K97" i="2"/>
  <c r="J97" i="2"/>
  <c r="H97" i="2"/>
  <c r="E97" i="2"/>
  <c r="D97" i="2"/>
  <c r="C97" i="2"/>
  <c r="B97" i="2"/>
  <c r="A97" i="2"/>
  <c r="AF96" i="2"/>
  <c r="K96" i="2"/>
  <c r="J96" i="2"/>
  <c r="H96" i="2"/>
  <c r="E96" i="2"/>
  <c r="D96" i="2"/>
  <c r="C96" i="2"/>
  <c r="B96" i="2"/>
  <c r="T96" i="2" s="1"/>
  <c r="A96" i="2"/>
  <c r="AF95" i="2"/>
  <c r="K95" i="2"/>
  <c r="J95" i="2"/>
  <c r="H95" i="2"/>
  <c r="E95" i="2"/>
  <c r="D95" i="2"/>
  <c r="C95" i="2"/>
  <c r="B95" i="2"/>
  <c r="A95" i="2"/>
  <c r="AF94" i="2"/>
  <c r="K94" i="2"/>
  <c r="J94" i="2"/>
  <c r="H94" i="2"/>
  <c r="E94" i="2"/>
  <c r="D94" i="2"/>
  <c r="C94" i="2"/>
  <c r="B94" i="2"/>
  <c r="T94" i="2" s="1"/>
  <c r="A94" i="2"/>
  <c r="AF93" i="2"/>
  <c r="K93" i="2"/>
  <c r="J93" i="2"/>
  <c r="H93" i="2"/>
  <c r="E93" i="2"/>
  <c r="D93" i="2"/>
  <c r="C93" i="2"/>
  <c r="B93" i="2"/>
  <c r="A93" i="2"/>
  <c r="AF92" i="2"/>
  <c r="K92" i="2"/>
  <c r="J92" i="2"/>
  <c r="H92" i="2"/>
  <c r="E92" i="2"/>
  <c r="D92" i="2"/>
  <c r="C92" i="2"/>
  <c r="B92" i="2"/>
  <c r="T92" i="2" s="1"/>
  <c r="A92" i="2"/>
  <c r="AF91" i="2"/>
  <c r="K91" i="2"/>
  <c r="J91" i="2"/>
  <c r="H91" i="2"/>
  <c r="E91" i="2"/>
  <c r="D91" i="2"/>
  <c r="C91" i="2"/>
  <c r="B91" i="2"/>
  <c r="A91" i="2"/>
  <c r="AF90" i="2"/>
  <c r="K90" i="2"/>
  <c r="J90" i="2"/>
  <c r="H90" i="2"/>
  <c r="E90" i="2"/>
  <c r="D90" i="2"/>
  <c r="C90" i="2"/>
  <c r="B90" i="2"/>
  <c r="T90" i="2" s="1"/>
  <c r="A90" i="2"/>
  <c r="AF89" i="2"/>
  <c r="K89" i="2"/>
  <c r="J89" i="2"/>
  <c r="H89" i="2"/>
  <c r="E89" i="2"/>
  <c r="D89" i="2"/>
  <c r="C89" i="2"/>
  <c r="B89" i="2"/>
  <c r="A89" i="2"/>
  <c r="AF88" i="2"/>
  <c r="K88" i="2"/>
  <c r="J88" i="2"/>
  <c r="H88" i="2"/>
  <c r="E88" i="2"/>
  <c r="D88" i="2"/>
  <c r="C88" i="2"/>
  <c r="B88" i="2"/>
  <c r="T88" i="2" s="1"/>
  <c r="A88" i="2"/>
  <c r="AF87" i="2"/>
  <c r="K87" i="2"/>
  <c r="J87" i="2"/>
  <c r="H87" i="2"/>
  <c r="E87" i="2"/>
  <c r="D87" i="2"/>
  <c r="C87" i="2"/>
  <c r="B87" i="2"/>
  <c r="A87" i="2"/>
  <c r="AF86" i="2"/>
  <c r="K86" i="2"/>
  <c r="J86" i="2"/>
  <c r="H86" i="2"/>
  <c r="E86" i="2"/>
  <c r="D86" i="2"/>
  <c r="C86" i="2"/>
  <c r="B86" i="2"/>
  <c r="T86" i="2" s="1"/>
  <c r="A86" i="2"/>
  <c r="AF85" i="2"/>
  <c r="K85" i="2"/>
  <c r="J85" i="2"/>
  <c r="H85" i="2"/>
  <c r="E85" i="2"/>
  <c r="D85" i="2"/>
  <c r="C85" i="2"/>
  <c r="B85" i="2"/>
  <c r="A85" i="2"/>
  <c r="AF84" i="2"/>
  <c r="K84" i="2"/>
  <c r="J84" i="2"/>
  <c r="H84" i="2"/>
  <c r="E84" i="2"/>
  <c r="D84" i="2"/>
  <c r="C84" i="2"/>
  <c r="B84" i="2"/>
  <c r="T84" i="2" s="1"/>
  <c r="A84" i="2"/>
  <c r="AF83" i="2"/>
  <c r="K83" i="2"/>
  <c r="J83" i="2"/>
  <c r="H83" i="2"/>
  <c r="E83" i="2"/>
  <c r="D83" i="2"/>
  <c r="C83" i="2"/>
  <c r="B83" i="2"/>
  <c r="A83" i="2"/>
  <c r="AF82" i="2"/>
  <c r="K82" i="2"/>
  <c r="J82" i="2"/>
  <c r="H82" i="2"/>
  <c r="E82" i="2"/>
  <c r="D82" i="2"/>
  <c r="C82" i="2"/>
  <c r="B82" i="2"/>
  <c r="T82" i="2" s="1"/>
  <c r="A82" i="2"/>
  <c r="AF81" i="2"/>
  <c r="K81" i="2"/>
  <c r="J81" i="2"/>
  <c r="H81" i="2"/>
  <c r="E81" i="2"/>
  <c r="D81" i="2"/>
  <c r="C81" i="2"/>
  <c r="B81" i="2"/>
  <c r="A81" i="2"/>
  <c r="AF80" i="2"/>
  <c r="K80" i="2"/>
  <c r="J80" i="2"/>
  <c r="H80" i="2"/>
  <c r="E80" i="2"/>
  <c r="D80" i="2"/>
  <c r="C80" i="2"/>
  <c r="B80" i="2"/>
  <c r="T80" i="2" s="1"/>
  <c r="A80" i="2"/>
  <c r="AF79" i="2"/>
  <c r="K79" i="2"/>
  <c r="J79" i="2"/>
  <c r="H79" i="2"/>
  <c r="E79" i="2"/>
  <c r="D79" i="2"/>
  <c r="C79" i="2"/>
  <c r="B79" i="2"/>
  <c r="A79" i="2"/>
  <c r="AF78" i="2"/>
  <c r="K78" i="2"/>
  <c r="J78" i="2"/>
  <c r="H78" i="2"/>
  <c r="E78" i="2"/>
  <c r="D78" i="2"/>
  <c r="C78" i="2"/>
  <c r="B78" i="2"/>
  <c r="T78" i="2" s="1"/>
  <c r="A78" i="2"/>
  <c r="AF77" i="2"/>
  <c r="K77" i="2"/>
  <c r="J77" i="2"/>
  <c r="H77" i="2"/>
  <c r="E77" i="2"/>
  <c r="D77" i="2"/>
  <c r="C77" i="2"/>
  <c r="B77" i="2"/>
  <c r="A77" i="2"/>
  <c r="AF76" i="2"/>
  <c r="K76" i="2"/>
  <c r="J76" i="2"/>
  <c r="H76" i="2"/>
  <c r="E76" i="2"/>
  <c r="D76" i="2"/>
  <c r="C76" i="2"/>
  <c r="B76" i="2"/>
  <c r="T76" i="2" s="1"/>
  <c r="A76" i="2"/>
  <c r="AF75" i="2"/>
  <c r="K75" i="2"/>
  <c r="J75" i="2"/>
  <c r="H75" i="2"/>
  <c r="E75" i="2"/>
  <c r="D75" i="2"/>
  <c r="C75" i="2"/>
  <c r="B75" i="2"/>
  <c r="A75" i="2"/>
  <c r="AF74" i="2"/>
  <c r="K74" i="2"/>
  <c r="J74" i="2"/>
  <c r="H74" i="2"/>
  <c r="E74" i="2"/>
  <c r="D74" i="2"/>
  <c r="C74" i="2"/>
  <c r="B74" i="2"/>
  <c r="T74" i="2" s="1"/>
  <c r="A74" i="2"/>
  <c r="AF73" i="2"/>
  <c r="K73" i="2"/>
  <c r="J73" i="2"/>
  <c r="H73" i="2"/>
  <c r="E73" i="2"/>
  <c r="D73" i="2"/>
  <c r="C73" i="2"/>
  <c r="B73" i="2"/>
  <c r="A73" i="2"/>
  <c r="AF72" i="2"/>
  <c r="K72" i="2"/>
  <c r="J72" i="2"/>
  <c r="H72" i="2"/>
  <c r="E72" i="2"/>
  <c r="D72" i="2"/>
  <c r="C72" i="2"/>
  <c r="B72" i="2"/>
  <c r="T72" i="2" s="1"/>
  <c r="A72" i="2"/>
  <c r="AF71" i="2"/>
  <c r="K71" i="2"/>
  <c r="J71" i="2"/>
  <c r="H71" i="2"/>
  <c r="E71" i="2"/>
  <c r="D71" i="2"/>
  <c r="C71" i="2"/>
  <c r="B71" i="2"/>
  <c r="A71" i="2"/>
  <c r="AF70" i="2"/>
  <c r="K70" i="2"/>
  <c r="J70" i="2"/>
  <c r="H70" i="2"/>
  <c r="E70" i="2"/>
  <c r="D70" i="2"/>
  <c r="C70" i="2"/>
  <c r="B70" i="2"/>
  <c r="T70" i="2" s="1"/>
  <c r="A70" i="2"/>
  <c r="AF69" i="2"/>
  <c r="K69" i="2"/>
  <c r="J69" i="2"/>
  <c r="H69" i="2"/>
  <c r="E69" i="2"/>
  <c r="D69" i="2"/>
  <c r="C69" i="2"/>
  <c r="B69" i="2"/>
  <c r="A69" i="2"/>
  <c r="AF68" i="2"/>
  <c r="K68" i="2"/>
  <c r="J68" i="2"/>
  <c r="H68" i="2"/>
  <c r="E68" i="2"/>
  <c r="D68" i="2"/>
  <c r="C68" i="2"/>
  <c r="B68" i="2"/>
  <c r="T68" i="2" s="1"/>
  <c r="A68" i="2"/>
  <c r="AF67" i="2"/>
  <c r="K67" i="2"/>
  <c r="J67" i="2"/>
  <c r="H67" i="2"/>
  <c r="E67" i="2"/>
  <c r="D67" i="2"/>
  <c r="C67" i="2"/>
  <c r="B67" i="2"/>
  <c r="A67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17" i="2"/>
  <c r="A19" i="2"/>
  <c r="A23" i="2"/>
  <c r="A18" i="2"/>
  <c r="A21" i="2"/>
  <c r="A22" i="2"/>
  <c r="A20" i="2"/>
  <c r="T114" i="2" l="1"/>
  <c r="U69" i="2"/>
  <c r="AE69" i="2" s="1"/>
  <c r="AG69" i="2"/>
  <c r="AK69" i="2"/>
  <c r="AH69" i="2"/>
  <c r="AJ69" i="2"/>
  <c r="AI69" i="2"/>
  <c r="U77" i="2"/>
  <c r="AG77" i="2"/>
  <c r="AK77" i="2"/>
  <c r="AJ77" i="2"/>
  <c r="AI77" i="2"/>
  <c r="AH77" i="2"/>
  <c r="U89" i="2"/>
  <c r="AE89" i="2" s="1"/>
  <c r="AG89" i="2"/>
  <c r="AK89" i="2"/>
  <c r="AH89" i="2"/>
  <c r="AJ89" i="2"/>
  <c r="AI89" i="2"/>
  <c r="U93" i="2"/>
  <c r="AG93" i="2"/>
  <c r="AK93" i="2"/>
  <c r="AH93" i="2"/>
  <c r="AJ93" i="2"/>
  <c r="AI93" i="2"/>
  <c r="U73" i="2"/>
  <c r="AG73" i="2"/>
  <c r="AK73" i="2"/>
  <c r="AH73" i="2"/>
  <c r="AJ73" i="2"/>
  <c r="AI73" i="2"/>
  <c r="U81" i="2"/>
  <c r="AA81" i="2" s="1"/>
  <c r="AG81" i="2"/>
  <c r="AK81" i="2"/>
  <c r="AJ81" i="2"/>
  <c r="AH81" i="2"/>
  <c r="AI81" i="2"/>
  <c r="U85" i="2"/>
  <c r="AG85" i="2"/>
  <c r="AK85" i="2"/>
  <c r="AH85" i="2"/>
  <c r="AJ85" i="2"/>
  <c r="AI85" i="2"/>
  <c r="U101" i="2"/>
  <c r="AG101" i="2"/>
  <c r="AK101" i="2"/>
  <c r="AJ101" i="2"/>
  <c r="AH101" i="2"/>
  <c r="R101" i="2" s="1"/>
  <c r="AI101" i="2"/>
  <c r="U105" i="2"/>
  <c r="AE105" i="2" s="1"/>
  <c r="AG105" i="2"/>
  <c r="AK105" i="2"/>
  <c r="AJ105" i="2"/>
  <c r="AH105" i="2"/>
  <c r="R105" i="2" s="1"/>
  <c r="AI105" i="2"/>
  <c r="U109" i="2"/>
  <c r="AG109" i="2"/>
  <c r="AK109" i="2"/>
  <c r="AH109" i="2"/>
  <c r="R109" i="2" s="1"/>
  <c r="AJ109" i="2"/>
  <c r="AI109" i="2"/>
  <c r="AH68" i="2"/>
  <c r="AG68" i="2"/>
  <c r="AK68" i="2"/>
  <c r="AJ68" i="2"/>
  <c r="AI68" i="2"/>
  <c r="R68" i="2" s="1"/>
  <c r="U72" i="2"/>
  <c r="AH72" i="2"/>
  <c r="AG72" i="2"/>
  <c r="AK72" i="2"/>
  <c r="AI72" i="2"/>
  <c r="R72" i="2" s="1"/>
  <c r="AJ72" i="2"/>
  <c r="AH76" i="2"/>
  <c r="AG76" i="2"/>
  <c r="AK76" i="2"/>
  <c r="AJ76" i="2"/>
  <c r="AI76" i="2"/>
  <c r="R76" i="2" s="1"/>
  <c r="U80" i="2"/>
  <c r="AC80" i="2" s="1"/>
  <c r="AH80" i="2"/>
  <c r="AI80" i="2"/>
  <c r="AG80" i="2"/>
  <c r="AK80" i="2"/>
  <c r="AJ80" i="2"/>
  <c r="AH84" i="2"/>
  <c r="AG84" i="2"/>
  <c r="AK84" i="2"/>
  <c r="AI84" i="2"/>
  <c r="AJ84" i="2"/>
  <c r="U88" i="2"/>
  <c r="AH88" i="2"/>
  <c r="AG88" i="2"/>
  <c r="AK88" i="2"/>
  <c r="AJ88" i="2"/>
  <c r="AI88" i="2"/>
  <c r="AH92" i="2"/>
  <c r="AG92" i="2"/>
  <c r="AK92" i="2"/>
  <c r="AI92" i="2"/>
  <c r="AJ92" i="2"/>
  <c r="U96" i="2"/>
  <c r="AH96" i="2"/>
  <c r="AG96" i="2"/>
  <c r="AK96" i="2"/>
  <c r="AI96" i="2"/>
  <c r="AJ96" i="2"/>
  <c r="AH100" i="2"/>
  <c r="AI100" i="2"/>
  <c r="AG100" i="2"/>
  <c r="AK100" i="2"/>
  <c r="AJ100" i="2"/>
  <c r="U104" i="2"/>
  <c r="AH104" i="2"/>
  <c r="AI104" i="2"/>
  <c r="AG104" i="2"/>
  <c r="AK104" i="2"/>
  <c r="AJ104" i="2"/>
  <c r="AH108" i="2"/>
  <c r="AG108" i="2"/>
  <c r="AK108" i="2"/>
  <c r="AI108" i="2"/>
  <c r="AJ108" i="2"/>
  <c r="U112" i="2"/>
  <c r="AB112" i="2" s="1"/>
  <c r="AH112" i="2"/>
  <c r="AG112" i="2"/>
  <c r="AK112" i="2"/>
  <c r="AJ112" i="2"/>
  <c r="AI112" i="2"/>
  <c r="AH116" i="2"/>
  <c r="AI116" i="2"/>
  <c r="AG116" i="2"/>
  <c r="AK116" i="2"/>
  <c r="AJ116" i="2"/>
  <c r="T67" i="2"/>
  <c r="T71" i="2"/>
  <c r="T75" i="2"/>
  <c r="T79" i="2"/>
  <c r="T83" i="2"/>
  <c r="T87" i="2"/>
  <c r="T91" i="2"/>
  <c r="T95" i="2"/>
  <c r="T99" i="2"/>
  <c r="T103" i="2"/>
  <c r="T107" i="2"/>
  <c r="T111" i="2"/>
  <c r="T115" i="2"/>
  <c r="U97" i="2"/>
  <c r="AA97" i="2" s="1"/>
  <c r="AG97" i="2"/>
  <c r="AK97" i="2"/>
  <c r="AJ97" i="2"/>
  <c r="AI97" i="2"/>
  <c r="AH97" i="2"/>
  <c r="R97" i="2" s="1"/>
  <c r="U113" i="2"/>
  <c r="AG113" i="2"/>
  <c r="AK113" i="2"/>
  <c r="AJ113" i="2"/>
  <c r="AH113" i="2"/>
  <c r="AI113" i="2"/>
  <c r="U67" i="2"/>
  <c r="AC67" i="2" s="1"/>
  <c r="AI67" i="2"/>
  <c r="AH67" i="2"/>
  <c r="AJ67" i="2"/>
  <c r="AG67" i="2"/>
  <c r="AK67" i="2"/>
  <c r="AI71" i="2"/>
  <c r="AH71" i="2"/>
  <c r="AG71" i="2"/>
  <c r="AK71" i="2"/>
  <c r="AJ71" i="2"/>
  <c r="U75" i="2"/>
  <c r="AD75" i="2" s="1"/>
  <c r="AI75" i="2"/>
  <c r="AJ75" i="2"/>
  <c r="AH75" i="2"/>
  <c r="AG75" i="2"/>
  <c r="AK75" i="2"/>
  <c r="AI79" i="2"/>
  <c r="AH79" i="2"/>
  <c r="AG79" i="2"/>
  <c r="AK79" i="2"/>
  <c r="AJ79" i="2"/>
  <c r="U83" i="2"/>
  <c r="AE83" i="2" s="1"/>
  <c r="AI83" i="2"/>
  <c r="AH83" i="2"/>
  <c r="AG83" i="2"/>
  <c r="AK83" i="2"/>
  <c r="AJ83" i="2"/>
  <c r="AI87" i="2"/>
  <c r="AH87" i="2"/>
  <c r="AJ87" i="2"/>
  <c r="AG87" i="2"/>
  <c r="AK87" i="2"/>
  <c r="U91" i="2"/>
  <c r="AI91" i="2"/>
  <c r="AH91" i="2"/>
  <c r="AG91" i="2"/>
  <c r="AK91" i="2"/>
  <c r="AJ91" i="2"/>
  <c r="AI95" i="2"/>
  <c r="AJ95" i="2"/>
  <c r="AH95" i="2"/>
  <c r="AG95" i="2"/>
  <c r="AK95" i="2"/>
  <c r="U99" i="2"/>
  <c r="AA99" i="2" s="1"/>
  <c r="AI99" i="2"/>
  <c r="AH99" i="2"/>
  <c r="AG99" i="2"/>
  <c r="AK99" i="2"/>
  <c r="AJ99" i="2"/>
  <c r="AI103" i="2"/>
  <c r="AH103" i="2"/>
  <c r="AJ103" i="2"/>
  <c r="AG103" i="2"/>
  <c r="AK103" i="2"/>
  <c r="U107" i="2"/>
  <c r="AI107" i="2"/>
  <c r="AH107" i="2"/>
  <c r="AG107" i="2"/>
  <c r="AK107" i="2"/>
  <c r="AJ107" i="2"/>
  <c r="AI111" i="2"/>
  <c r="AJ111" i="2"/>
  <c r="AH111" i="2"/>
  <c r="AG111" i="2"/>
  <c r="AK111" i="2"/>
  <c r="U115" i="2"/>
  <c r="AE115" i="2" s="1"/>
  <c r="AI115" i="2"/>
  <c r="AH115" i="2"/>
  <c r="AJ115" i="2"/>
  <c r="AG115" i="2"/>
  <c r="AK115" i="2"/>
  <c r="AJ70" i="2"/>
  <c r="AK70" i="2"/>
  <c r="AI70" i="2"/>
  <c r="AG70" i="2"/>
  <c r="AH70" i="2"/>
  <c r="U74" i="2"/>
  <c r="AJ74" i="2"/>
  <c r="AI74" i="2"/>
  <c r="AK74" i="2"/>
  <c r="AH74" i="2"/>
  <c r="AG74" i="2"/>
  <c r="AJ78" i="2"/>
  <c r="AK78" i="2"/>
  <c r="AI78" i="2"/>
  <c r="AG78" i="2"/>
  <c r="AH78" i="2"/>
  <c r="U82" i="2"/>
  <c r="Y82" i="2" s="1"/>
  <c r="AJ82" i="2"/>
  <c r="AK82" i="2"/>
  <c r="AI82" i="2"/>
  <c r="AH82" i="2"/>
  <c r="AG82" i="2"/>
  <c r="AJ86" i="2"/>
  <c r="AK86" i="2"/>
  <c r="AI86" i="2"/>
  <c r="AH86" i="2"/>
  <c r="AG86" i="2"/>
  <c r="U90" i="2"/>
  <c r="AJ90" i="2"/>
  <c r="AK90" i="2"/>
  <c r="AI90" i="2"/>
  <c r="AG90" i="2"/>
  <c r="AH90" i="2"/>
  <c r="AJ94" i="2"/>
  <c r="AI94" i="2"/>
  <c r="AK94" i="2"/>
  <c r="AH94" i="2"/>
  <c r="AG94" i="2"/>
  <c r="U98" i="2"/>
  <c r="AA98" i="2" s="1"/>
  <c r="AJ98" i="2"/>
  <c r="AG98" i="2"/>
  <c r="AI98" i="2"/>
  <c r="AK98" i="2"/>
  <c r="AH98" i="2"/>
  <c r="AJ102" i="2"/>
  <c r="AK102" i="2"/>
  <c r="AI102" i="2"/>
  <c r="AH102" i="2"/>
  <c r="AG102" i="2"/>
  <c r="U106" i="2"/>
  <c r="AJ106" i="2"/>
  <c r="AK106" i="2"/>
  <c r="AI106" i="2"/>
  <c r="AH106" i="2"/>
  <c r="AG106" i="2"/>
  <c r="AJ110" i="2"/>
  <c r="AI110" i="2"/>
  <c r="AK110" i="2"/>
  <c r="AH110" i="2"/>
  <c r="AG110" i="2"/>
  <c r="U114" i="2"/>
  <c r="AJ114" i="2"/>
  <c r="AG114" i="2"/>
  <c r="AI114" i="2"/>
  <c r="AH114" i="2"/>
  <c r="AK114" i="2"/>
  <c r="T69" i="2"/>
  <c r="T73" i="2"/>
  <c r="T77" i="2"/>
  <c r="T81" i="2"/>
  <c r="T85" i="2"/>
  <c r="T89" i="2"/>
  <c r="T93" i="2"/>
  <c r="T97" i="2"/>
  <c r="T101" i="2"/>
  <c r="T105" i="2"/>
  <c r="T109" i="2"/>
  <c r="T113" i="2"/>
  <c r="AB104" i="2"/>
  <c r="AC104" i="2"/>
  <c r="AD104" i="2"/>
  <c r="AE104" i="2"/>
  <c r="V104" i="2"/>
  <c r="W104" i="2"/>
  <c r="X104" i="2"/>
  <c r="Y104" i="2"/>
  <c r="AA104" i="2"/>
  <c r="Z104" i="2"/>
  <c r="AD82" i="2"/>
  <c r="Z82" i="2"/>
  <c r="AE82" i="2"/>
  <c r="AA83" i="2"/>
  <c r="AB83" i="2"/>
  <c r="Y83" i="2"/>
  <c r="AA91" i="2"/>
  <c r="AC91" i="2"/>
  <c r="AD91" i="2"/>
  <c r="AE91" i="2"/>
  <c r="V91" i="2"/>
  <c r="W91" i="2"/>
  <c r="X91" i="2"/>
  <c r="Y91" i="2"/>
  <c r="Z91" i="2"/>
  <c r="AB91" i="2"/>
  <c r="AC99" i="2"/>
  <c r="AE99" i="2"/>
  <c r="W99" i="2"/>
  <c r="Y99" i="2"/>
  <c r="Z99" i="2"/>
  <c r="AA107" i="2"/>
  <c r="AC107" i="2"/>
  <c r="AD107" i="2"/>
  <c r="AE107" i="2"/>
  <c r="V107" i="2"/>
  <c r="W107" i="2"/>
  <c r="X107" i="2"/>
  <c r="AB107" i="2"/>
  <c r="Y107" i="2"/>
  <c r="Z107" i="2"/>
  <c r="AA115" i="2"/>
  <c r="V115" i="2"/>
  <c r="Y115" i="2"/>
  <c r="AB88" i="2"/>
  <c r="AC88" i="2"/>
  <c r="AD88" i="2"/>
  <c r="AA88" i="2"/>
  <c r="AE88" i="2"/>
  <c r="V88" i="2"/>
  <c r="W88" i="2"/>
  <c r="X88" i="2"/>
  <c r="Y88" i="2"/>
  <c r="Z88" i="2"/>
  <c r="AD90" i="2"/>
  <c r="AA90" i="2"/>
  <c r="AB90" i="2"/>
  <c r="Y90" i="2"/>
  <c r="Z90" i="2"/>
  <c r="AC90" i="2"/>
  <c r="V90" i="2"/>
  <c r="AE90" i="2"/>
  <c r="W90" i="2"/>
  <c r="X90" i="2"/>
  <c r="AB98" i="2"/>
  <c r="AE98" i="2"/>
  <c r="AA75" i="2"/>
  <c r="AE75" i="2"/>
  <c r="Y75" i="2"/>
  <c r="U68" i="2"/>
  <c r="U76" i="2"/>
  <c r="U84" i="2"/>
  <c r="U92" i="2"/>
  <c r="U100" i="2"/>
  <c r="U108" i="2"/>
  <c r="U116" i="2"/>
  <c r="AD67" i="2"/>
  <c r="X67" i="2"/>
  <c r="AA69" i="2"/>
  <c r="V69" i="2"/>
  <c r="Y69" i="2"/>
  <c r="AE77" i="2"/>
  <c r="AA77" i="2"/>
  <c r="AB77" i="2"/>
  <c r="AC77" i="2"/>
  <c r="Z77" i="2"/>
  <c r="AD77" i="2"/>
  <c r="V77" i="2"/>
  <c r="W77" i="2"/>
  <c r="X77" i="2"/>
  <c r="Y77" i="2"/>
  <c r="AE85" i="2"/>
  <c r="AA85" i="2"/>
  <c r="AB85" i="2"/>
  <c r="AC85" i="2"/>
  <c r="Z85" i="2"/>
  <c r="AD85" i="2"/>
  <c r="V85" i="2"/>
  <c r="W85" i="2"/>
  <c r="X85" i="2"/>
  <c r="Y85" i="2"/>
  <c r="AE93" i="2"/>
  <c r="AA93" i="2"/>
  <c r="AB93" i="2"/>
  <c r="AC93" i="2"/>
  <c r="Z93" i="2"/>
  <c r="AD93" i="2"/>
  <c r="V93" i="2"/>
  <c r="W93" i="2"/>
  <c r="X93" i="2"/>
  <c r="Y93" i="2"/>
  <c r="AE101" i="2"/>
  <c r="AA101" i="2"/>
  <c r="AB101" i="2"/>
  <c r="AC101" i="2"/>
  <c r="Z101" i="2"/>
  <c r="AD101" i="2"/>
  <c r="V101" i="2"/>
  <c r="W101" i="2"/>
  <c r="X101" i="2"/>
  <c r="Y101" i="2"/>
  <c r="AE109" i="2"/>
  <c r="AA109" i="2"/>
  <c r="AB109" i="2"/>
  <c r="AC109" i="2"/>
  <c r="Z109" i="2"/>
  <c r="AD109" i="2"/>
  <c r="V109" i="2"/>
  <c r="W109" i="2"/>
  <c r="X109" i="2"/>
  <c r="Y109" i="2"/>
  <c r="AA72" i="2"/>
  <c r="AB72" i="2"/>
  <c r="AC72" i="2"/>
  <c r="AD72" i="2"/>
  <c r="V72" i="2"/>
  <c r="W72" i="2"/>
  <c r="X72" i="2"/>
  <c r="Y72" i="2"/>
  <c r="AE72" i="2"/>
  <c r="Z72" i="2"/>
  <c r="AD80" i="2"/>
  <c r="X80" i="2"/>
  <c r="AC112" i="2"/>
  <c r="X112" i="2"/>
  <c r="Z112" i="2"/>
  <c r="AD114" i="2"/>
  <c r="AA114" i="2"/>
  <c r="AB114" i="2"/>
  <c r="Y114" i="2"/>
  <c r="Z114" i="2"/>
  <c r="AC114" i="2"/>
  <c r="AE114" i="2"/>
  <c r="V114" i="2"/>
  <c r="W114" i="2"/>
  <c r="X114" i="2"/>
  <c r="U70" i="2"/>
  <c r="AB96" i="2"/>
  <c r="AC96" i="2"/>
  <c r="AD96" i="2"/>
  <c r="AA96" i="2"/>
  <c r="AE96" i="2"/>
  <c r="V96" i="2"/>
  <c r="W96" i="2"/>
  <c r="X96" i="2"/>
  <c r="Y96" i="2"/>
  <c r="Z96" i="2"/>
  <c r="AD74" i="2"/>
  <c r="AE74" i="2"/>
  <c r="AA74" i="2"/>
  <c r="AB74" i="2"/>
  <c r="AC74" i="2"/>
  <c r="Y74" i="2"/>
  <c r="Z74" i="2"/>
  <c r="V74" i="2"/>
  <c r="W74" i="2"/>
  <c r="X74" i="2"/>
  <c r="AD106" i="2"/>
  <c r="AA106" i="2"/>
  <c r="AB106" i="2"/>
  <c r="Y106" i="2"/>
  <c r="Z106" i="2"/>
  <c r="AC106" i="2"/>
  <c r="AE106" i="2"/>
  <c r="V106" i="2"/>
  <c r="W106" i="2"/>
  <c r="X106" i="2"/>
  <c r="U78" i="2"/>
  <c r="U86" i="2"/>
  <c r="U94" i="2"/>
  <c r="U102" i="2"/>
  <c r="U110" i="2"/>
  <c r="U71" i="2"/>
  <c r="U79" i="2"/>
  <c r="U87" i="2"/>
  <c r="U95" i="2"/>
  <c r="U103" i="2"/>
  <c r="U111" i="2"/>
  <c r="AA73" i="2"/>
  <c r="AB73" i="2"/>
  <c r="AC73" i="2"/>
  <c r="AD73" i="2"/>
  <c r="AE73" i="2"/>
  <c r="V73" i="2"/>
  <c r="W73" i="2"/>
  <c r="X73" i="2"/>
  <c r="Y73" i="2"/>
  <c r="Z73" i="2"/>
  <c r="AB81" i="2"/>
  <c r="W81" i="2"/>
  <c r="AD81" i="2"/>
  <c r="V89" i="2"/>
  <c r="Y89" i="2"/>
  <c r="AC97" i="2"/>
  <c r="AB97" i="2"/>
  <c r="Z97" i="2"/>
  <c r="V105" i="2"/>
  <c r="X105" i="2"/>
  <c r="AA113" i="2"/>
  <c r="AC113" i="2"/>
  <c r="AE113" i="2"/>
  <c r="AB113" i="2"/>
  <c r="V113" i="2"/>
  <c r="AD113" i="2"/>
  <c r="W113" i="2"/>
  <c r="X113" i="2"/>
  <c r="Y113" i="2"/>
  <c r="Z113" i="2"/>
  <c r="H20" i="2"/>
  <c r="G18" i="1"/>
  <c r="G19" i="1" s="1"/>
  <c r="G20" i="1" s="1"/>
  <c r="G21" i="1" s="1"/>
  <c r="G22" i="1" s="1"/>
  <c r="G23" i="1" s="1"/>
  <c r="G24" i="1" s="1"/>
  <c r="G25" i="1" s="1"/>
  <c r="G26" i="1" s="1"/>
  <c r="G27" i="1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X99" i="2" l="1"/>
  <c r="AD99" i="2"/>
  <c r="X82" i="2"/>
  <c r="V82" i="2"/>
  <c r="AA82" i="2"/>
  <c r="AC82" i="2"/>
  <c r="AB82" i="2"/>
  <c r="AB99" i="2"/>
  <c r="V99" i="2"/>
  <c r="W82" i="2"/>
  <c r="Y105" i="2"/>
  <c r="AB105" i="2"/>
  <c r="AA105" i="2"/>
  <c r="X97" i="2"/>
  <c r="AE97" i="2"/>
  <c r="AD89" i="2"/>
  <c r="W89" i="2"/>
  <c r="AA89" i="2"/>
  <c r="X81" i="2"/>
  <c r="AC81" i="2"/>
  <c r="AA112" i="2"/>
  <c r="AD112" i="2"/>
  <c r="Y80" i="2"/>
  <c r="V80" i="2"/>
  <c r="AA80" i="2"/>
  <c r="AD69" i="2"/>
  <c r="AB69" i="2"/>
  <c r="Y67" i="2"/>
  <c r="AE67" i="2"/>
  <c r="AA67" i="2"/>
  <c r="Z75" i="2"/>
  <c r="V75" i="2"/>
  <c r="AB75" i="2"/>
  <c r="V98" i="2"/>
  <c r="Y98" i="2"/>
  <c r="Z115" i="2"/>
  <c r="W115" i="2"/>
  <c r="AC115" i="2"/>
  <c r="Z83" i="2"/>
  <c r="V83" i="2"/>
  <c r="AC83" i="2"/>
  <c r="W105" i="2"/>
  <c r="AD97" i="2"/>
  <c r="V97" i="2"/>
  <c r="Z89" i="2"/>
  <c r="X89" i="2"/>
  <c r="Y81" i="2"/>
  <c r="AE81" i="2"/>
  <c r="Y112" i="2"/>
  <c r="V112" i="2"/>
  <c r="Z80" i="2"/>
  <c r="AE80" i="2"/>
  <c r="AB80" i="2"/>
  <c r="W69" i="2"/>
  <c r="AC69" i="2"/>
  <c r="Z67" i="2"/>
  <c r="V67" i="2"/>
  <c r="AB67" i="2"/>
  <c r="W75" i="2"/>
  <c r="AC75" i="2"/>
  <c r="W98" i="2"/>
  <c r="Z98" i="2"/>
  <c r="AD98" i="2"/>
  <c r="AB115" i="2"/>
  <c r="AD115" i="2"/>
  <c r="W83" i="2"/>
  <c r="AD83" i="2"/>
  <c r="Z105" i="2"/>
  <c r="AC105" i="2"/>
  <c r="AC89" i="2"/>
  <c r="AD105" i="2"/>
  <c r="Y97" i="2"/>
  <c r="W97" i="2"/>
  <c r="AB89" i="2"/>
  <c r="Z81" i="2"/>
  <c r="V81" i="2"/>
  <c r="AE112" i="2"/>
  <c r="W112" i="2"/>
  <c r="W80" i="2"/>
  <c r="X69" i="2"/>
  <c r="Z69" i="2"/>
  <c r="W67" i="2"/>
  <c r="X75" i="2"/>
  <c r="X98" i="2"/>
  <c r="AC98" i="2"/>
  <c r="X115" i="2"/>
  <c r="X83" i="2"/>
  <c r="AC79" i="2"/>
  <c r="AD79" i="2"/>
  <c r="AE79" i="2"/>
  <c r="AA79" i="2"/>
  <c r="X79" i="2"/>
  <c r="Y79" i="2"/>
  <c r="Z79" i="2"/>
  <c r="AB79" i="2"/>
  <c r="V79" i="2"/>
  <c r="W79" i="2"/>
  <c r="AA70" i="2"/>
  <c r="AB70" i="2"/>
  <c r="AC70" i="2"/>
  <c r="AD70" i="2"/>
  <c r="AE70" i="2"/>
  <c r="V70" i="2"/>
  <c r="W70" i="2"/>
  <c r="X70" i="2"/>
  <c r="Y70" i="2"/>
  <c r="Z70" i="2"/>
  <c r="AC71" i="2"/>
  <c r="AD71" i="2"/>
  <c r="AE71" i="2"/>
  <c r="AA71" i="2"/>
  <c r="X71" i="2"/>
  <c r="Y71" i="2"/>
  <c r="Z71" i="2"/>
  <c r="AB71" i="2"/>
  <c r="V71" i="2"/>
  <c r="W71" i="2"/>
  <c r="AB116" i="2"/>
  <c r="AD116" i="2"/>
  <c r="W116" i="2"/>
  <c r="X116" i="2"/>
  <c r="Y116" i="2"/>
  <c r="Z116" i="2"/>
  <c r="AA116" i="2"/>
  <c r="AC116" i="2"/>
  <c r="AE116" i="2"/>
  <c r="V116" i="2"/>
  <c r="AB102" i="2"/>
  <c r="AD102" i="2"/>
  <c r="AE102" i="2"/>
  <c r="V102" i="2"/>
  <c r="W102" i="2"/>
  <c r="AA102" i="2"/>
  <c r="X102" i="2"/>
  <c r="AC102" i="2"/>
  <c r="Y102" i="2"/>
  <c r="Z102" i="2"/>
  <c r="AB110" i="2"/>
  <c r="AD110" i="2"/>
  <c r="AE110" i="2"/>
  <c r="V110" i="2"/>
  <c r="AA110" i="2"/>
  <c r="W110" i="2"/>
  <c r="AC110" i="2"/>
  <c r="X110" i="2"/>
  <c r="Y110" i="2"/>
  <c r="Z110" i="2"/>
  <c r="AB108" i="2"/>
  <c r="AD108" i="2"/>
  <c r="AE108" i="2"/>
  <c r="W108" i="2"/>
  <c r="X108" i="2"/>
  <c r="Y108" i="2"/>
  <c r="Z108" i="2"/>
  <c r="AA108" i="2"/>
  <c r="AC108" i="2"/>
  <c r="V108" i="2"/>
  <c r="AC111" i="2"/>
  <c r="AE111" i="2"/>
  <c r="AA111" i="2"/>
  <c r="X111" i="2"/>
  <c r="Y111" i="2"/>
  <c r="Z111" i="2"/>
  <c r="AB111" i="2"/>
  <c r="AD111" i="2"/>
  <c r="V111" i="2"/>
  <c r="W111" i="2"/>
  <c r="AB94" i="2"/>
  <c r="AD94" i="2"/>
  <c r="AE94" i="2"/>
  <c r="V94" i="2"/>
  <c r="W94" i="2"/>
  <c r="X94" i="2"/>
  <c r="AA94" i="2"/>
  <c r="Y94" i="2"/>
  <c r="AC94" i="2"/>
  <c r="Z94" i="2"/>
  <c r="AB92" i="2"/>
  <c r="AD92" i="2"/>
  <c r="AA92" i="2"/>
  <c r="W92" i="2"/>
  <c r="AC92" i="2"/>
  <c r="X92" i="2"/>
  <c r="AE92" i="2"/>
  <c r="Y92" i="2"/>
  <c r="Z92" i="2"/>
  <c r="V92" i="2"/>
  <c r="AB100" i="2"/>
  <c r="AD100" i="2"/>
  <c r="AC100" i="2"/>
  <c r="W100" i="2"/>
  <c r="AE100" i="2"/>
  <c r="X100" i="2"/>
  <c r="Y100" i="2"/>
  <c r="Z100" i="2"/>
  <c r="AA100" i="2"/>
  <c r="V100" i="2"/>
  <c r="AC103" i="2"/>
  <c r="AE103" i="2"/>
  <c r="AA103" i="2"/>
  <c r="X103" i="2"/>
  <c r="Y103" i="2"/>
  <c r="Z103" i="2"/>
  <c r="AB103" i="2"/>
  <c r="AD103" i="2"/>
  <c r="V103" i="2"/>
  <c r="W103" i="2"/>
  <c r="AB86" i="2"/>
  <c r="AD86" i="2"/>
  <c r="AE86" i="2"/>
  <c r="V86" i="2"/>
  <c r="W86" i="2"/>
  <c r="X86" i="2"/>
  <c r="Y86" i="2"/>
  <c r="AA86" i="2"/>
  <c r="Z86" i="2"/>
  <c r="AC86" i="2"/>
  <c r="AB84" i="2"/>
  <c r="AD84" i="2"/>
  <c r="W84" i="2"/>
  <c r="AA84" i="2"/>
  <c r="X84" i="2"/>
  <c r="AC84" i="2"/>
  <c r="Y84" i="2"/>
  <c r="AE84" i="2"/>
  <c r="Z84" i="2"/>
  <c r="V84" i="2"/>
  <c r="AC95" i="2"/>
  <c r="AE95" i="2"/>
  <c r="AA95" i="2"/>
  <c r="X95" i="2"/>
  <c r="Y95" i="2"/>
  <c r="Z95" i="2"/>
  <c r="AB95" i="2"/>
  <c r="V95" i="2"/>
  <c r="AD95" i="2"/>
  <c r="W95" i="2"/>
  <c r="AA78" i="2"/>
  <c r="AB78" i="2"/>
  <c r="AC78" i="2"/>
  <c r="AD78" i="2"/>
  <c r="AE78" i="2"/>
  <c r="V78" i="2"/>
  <c r="W78" i="2"/>
  <c r="X78" i="2"/>
  <c r="Y78" i="2"/>
  <c r="Z78" i="2"/>
  <c r="AB76" i="2"/>
  <c r="AC76" i="2"/>
  <c r="AD76" i="2"/>
  <c r="AE76" i="2"/>
  <c r="W76" i="2"/>
  <c r="AA76" i="2"/>
  <c r="X76" i="2"/>
  <c r="Y76" i="2"/>
  <c r="Z76" i="2"/>
  <c r="V76" i="2"/>
  <c r="AC87" i="2"/>
  <c r="AE87" i="2"/>
  <c r="AA87" i="2"/>
  <c r="AD87" i="2"/>
  <c r="X87" i="2"/>
  <c r="Y87" i="2"/>
  <c r="Z87" i="2"/>
  <c r="V87" i="2"/>
  <c r="AB87" i="2"/>
  <c r="W87" i="2"/>
  <c r="AB68" i="2"/>
  <c r="AC68" i="2"/>
  <c r="AD68" i="2"/>
  <c r="AE68" i="2"/>
  <c r="W68" i="2"/>
  <c r="X68" i="2"/>
  <c r="Y68" i="2"/>
  <c r="Z68" i="2"/>
  <c r="AA68" i="2"/>
  <c r="V68" i="2"/>
  <c r="J20" i="2"/>
  <c r="J22" i="2"/>
  <c r="K22" i="2"/>
  <c r="J21" i="2"/>
  <c r="K21" i="2"/>
  <c r="J18" i="2"/>
  <c r="K18" i="2"/>
  <c r="J23" i="2"/>
  <c r="K23" i="2"/>
  <c r="J19" i="2"/>
  <c r="K19" i="2"/>
  <c r="J17" i="2"/>
  <c r="K17" i="2"/>
  <c r="J24" i="2"/>
  <c r="K24" i="2"/>
  <c r="J25" i="2"/>
  <c r="K25" i="2"/>
  <c r="J26" i="2"/>
  <c r="K26" i="2"/>
  <c r="J27" i="2"/>
  <c r="K27" i="2"/>
  <c r="J28" i="2"/>
  <c r="K28" i="2"/>
  <c r="J29" i="2"/>
  <c r="K29" i="2"/>
  <c r="J30" i="2"/>
  <c r="K30" i="2"/>
  <c r="J31" i="2"/>
  <c r="K31" i="2"/>
  <c r="J32" i="2"/>
  <c r="K32" i="2"/>
  <c r="J33" i="2"/>
  <c r="K33" i="2"/>
  <c r="J34" i="2"/>
  <c r="K34" i="2"/>
  <c r="J35" i="2"/>
  <c r="K35" i="2"/>
  <c r="J36" i="2"/>
  <c r="K36" i="2"/>
  <c r="J37" i="2"/>
  <c r="K37" i="2"/>
  <c r="J38" i="2"/>
  <c r="K38" i="2"/>
  <c r="J39" i="2"/>
  <c r="K39" i="2"/>
  <c r="J40" i="2"/>
  <c r="K40" i="2"/>
  <c r="J41" i="2"/>
  <c r="K41" i="2"/>
  <c r="J42" i="2"/>
  <c r="K42" i="2"/>
  <c r="J43" i="2"/>
  <c r="K43" i="2"/>
  <c r="J44" i="2"/>
  <c r="K44" i="2"/>
  <c r="J45" i="2"/>
  <c r="K45" i="2"/>
  <c r="J46" i="2"/>
  <c r="K46" i="2"/>
  <c r="J47" i="2"/>
  <c r="K47" i="2"/>
  <c r="J48" i="2"/>
  <c r="K48" i="2"/>
  <c r="J49" i="2"/>
  <c r="K49" i="2"/>
  <c r="J50" i="2"/>
  <c r="K50" i="2"/>
  <c r="J51" i="2"/>
  <c r="K51" i="2"/>
  <c r="J52" i="2"/>
  <c r="K52" i="2"/>
  <c r="J53" i="2"/>
  <c r="K53" i="2"/>
  <c r="J54" i="2"/>
  <c r="K54" i="2"/>
  <c r="J55" i="2"/>
  <c r="K55" i="2"/>
  <c r="J56" i="2"/>
  <c r="K56" i="2"/>
  <c r="J57" i="2"/>
  <c r="K57" i="2"/>
  <c r="J58" i="2"/>
  <c r="K58" i="2"/>
  <c r="J59" i="2"/>
  <c r="K59" i="2"/>
  <c r="J60" i="2"/>
  <c r="K60" i="2"/>
  <c r="J61" i="2"/>
  <c r="K61" i="2"/>
  <c r="J62" i="2"/>
  <c r="K62" i="2"/>
  <c r="J63" i="2"/>
  <c r="K63" i="2"/>
  <c r="J64" i="2"/>
  <c r="K64" i="2"/>
  <c r="J65" i="2"/>
  <c r="K65" i="2"/>
  <c r="J66" i="2"/>
  <c r="K66" i="2"/>
  <c r="K20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28" i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84"/>
  <c r="D4" i="187"/>
  <c r="D4" i="188"/>
  <c r="D4" i="125"/>
  <c r="D4" i="126"/>
  <c r="D4" i="182"/>
  <c r="D4" i="127"/>
  <c r="D4" i="128"/>
  <c r="D4" i="186"/>
  <c r="D4" i="185"/>
  <c r="E15" i="185" l="1"/>
  <c r="F15" i="185" s="1"/>
  <c r="G15" i="185" s="1"/>
  <c r="H15" i="185" s="1"/>
  <c r="I15" i="185" s="1"/>
  <c r="D15" i="225"/>
  <c r="D15" i="223"/>
  <c r="D15" i="221"/>
  <c r="D15" i="219"/>
  <c r="D15" i="217"/>
  <c r="D15" i="215"/>
  <c r="D15" i="213"/>
  <c r="D15" i="211"/>
  <c r="D15" i="210"/>
  <c r="D15" i="227"/>
  <c r="D15" i="226"/>
  <c r="D15" i="224"/>
  <c r="D15" i="222"/>
  <c r="D15" i="220"/>
  <c r="D15" i="218"/>
  <c r="D15" i="216"/>
  <c r="D15" i="214"/>
  <c r="D15" i="212"/>
  <c r="D15" i="208"/>
  <c r="D15" i="209"/>
  <c r="E19" i="185"/>
  <c r="F19" i="185" s="1"/>
  <c r="G19" i="185" s="1"/>
  <c r="H19" i="185" s="1"/>
  <c r="I19" i="185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09"/>
  <c r="D19" i="210"/>
  <c r="D19" i="208"/>
  <c r="E23" i="185"/>
  <c r="F23" i="185" s="1"/>
  <c r="G23" i="185" s="1"/>
  <c r="H23" i="185" s="1"/>
  <c r="I23" i="185" s="1"/>
  <c r="D23" i="227"/>
  <c r="D23" i="209"/>
  <c r="D23" i="225"/>
  <c r="D23" i="223"/>
  <c r="D23" i="221"/>
  <c r="D23" i="219"/>
  <c r="D23" i="217"/>
  <c r="D23" i="215"/>
  <c r="D23" i="213"/>
  <c r="D23" i="211"/>
  <c r="D23" i="210"/>
  <c r="D23" i="226"/>
  <c r="D23" i="224"/>
  <c r="D23" i="222"/>
  <c r="D23" i="220"/>
  <c r="D23" i="218"/>
  <c r="D23" i="216"/>
  <c r="D23" i="214"/>
  <c r="D23" i="212"/>
  <c r="D23" i="208"/>
  <c r="E27" i="185"/>
  <c r="F27" i="185" s="1"/>
  <c r="G27" i="185" s="1"/>
  <c r="H27" i="185" s="1"/>
  <c r="I27" i="185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09"/>
  <c r="D27" i="210"/>
  <c r="D27" i="208"/>
  <c r="E31" i="185"/>
  <c r="F31" i="185" s="1"/>
  <c r="G31" i="185" s="1"/>
  <c r="H31" i="185" s="1"/>
  <c r="I31" i="185" s="1"/>
  <c r="D31" i="227"/>
  <c r="D31" i="226"/>
  <c r="D31" i="224"/>
  <c r="D31" i="222"/>
  <c r="D31" i="220"/>
  <c r="D31" i="218"/>
  <c r="D31" i="216"/>
  <c r="D31" i="214"/>
  <c r="D31" i="212"/>
  <c r="D31" i="208"/>
  <c r="D31" i="209"/>
  <c r="D31" i="225"/>
  <c r="D31" i="223"/>
  <c r="D31" i="221"/>
  <c r="D31" i="219"/>
  <c r="D31" i="217"/>
  <c r="D31" i="215"/>
  <c r="D31" i="213"/>
  <c r="D31" i="211"/>
  <c r="D31" i="210"/>
  <c r="E35" i="185"/>
  <c r="F35" i="185" s="1"/>
  <c r="G35" i="185" s="1"/>
  <c r="H35" i="185" s="1"/>
  <c r="I35" i="18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09"/>
  <c r="D35" i="210"/>
  <c r="D35" i="208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09"/>
  <c r="D17" i="210"/>
  <c r="D17" i="208"/>
  <c r="D17" i="227"/>
  <c r="E21" i="185"/>
  <c r="F21" i="185" s="1"/>
  <c r="G21" i="185" s="1"/>
  <c r="H21" i="185" s="1"/>
  <c r="I21" i="185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09"/>
  <c r="D21" i="210"/>
  <c r="D21" i="208"/>
  <c r="E25" i="185"/>
  <c r="F25" i="185" s="1"/>
  <c r="G25" i="185" s="1"/>
  <c r="H25" i="185" s="1"/>
  <c r="I25" i="185" s="1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09"/>
  <c r="D25" i="210"/>
  <c r="D25" i="208"/>
  <c r="D25" i="227"/>
  <c r="E29" i="185"/>
  <c r="F29" i="185" s="1"/>
  <c r="G29" i="185" s="1"/>
  <c r="H29" i="185" s="1"/>
  <c r="I29" i="185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09"/>
  <c r="D29" i="210"/>
  <c r="D29" i="208"/>
  <c r="E33" i="185"/>
  <c r="F33" i="185" s="1"/>
  <c r="G33" i="185" s="1"/>
  <c r="H33" i="185" s="1"/>
  <c r="I33" i="185" s="1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09"/>
  <c r="D33" i="210"/>
  <c r="D33" i="208"/>
  <c r="D33" i="227"/>
  <c r="E37" i="185"/>
  <c r="F37" i="185" s="1"/>
  <c r="G37" i="185" s="1"/>
  <c r="H37" i="185" s="1"/>
  <c r="I37" i="185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09"/>
  <c r="D37" i="210"/>
  <c r="D37" i="208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09"/>
  <c r="M17" i="210"/>
  <c r="M17" i="208"/>
  <c r="N21" i="185"/>
  <c r="O21" i="185" s="1"/>
  <c r="P21" i="185" s="1"/>
  <c r="Q21" i="185" s="1"/>
  <c r="R21" i="185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09"/>
  <c r="M21" i="210"/>
  <c r="M21" i="208"/>
  <c r="N25" i="185"/>
  <c r="O25" i="185" s="1"/>
  <c r="P25" i="185" s="1"/>
  <c r="Q25" i="185" s="1"/>
  <c r="R25" i="18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09"/>
  <c r="M25" i="210"/>
  <c r="M25" i="208"/>
  <c r="N29" i="185"/>
  <c r="O29" i="185" s="1"/>
  <c r="P29" i="185" s="1"/>
  <c r="Q29" i="185" s="1"/>
  <c r="R29" i="185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09"/>
  <c r="M29" i="210"/>
  <c r="M29" i="208"/>
  <c r="N33" i="185"/>
  <c r="O33" i="185" s="1"/>
  <c r="P33" i="185" s="1"/>
  <c r="Q33" i="185" s="1"/>
  <c r="R33" i="185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i="185" s="1"/>
  <c r="P37" i="185" s="1"/>
  <c r="Q37" i="185" s="1"/>
  <c r="R37" i="185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3"/>
  <c r="M15" i="221"/>
  <c r="M15" i="219"/>
  <c r="M15" i="217"/>
  <c r="M15" i="215"/>
  <c r="M15" i="213"/>
  <c r="M15" i="211"/>
  <c r="M15" i="210"/>
  <c r="M15" i="209"/>
  <c r="M15" i="226"/>
  <c r="M15" i="224"/>
  <c r="M15" i="222"/>
  <c r="M15" i="220"/>
  <c r="M15" i="218"/>
  <c r="M15" i="216"/>
  <c r="M15" i="214"/>
  <c r="M15" i="212"/>
  <c r="M15" i="208"/>
  <c r="N19" i="185"/>
  <c r="O19" i="185" s="1"/>
  <c r="P19" i="185" s="1"/>
  <c r="Q19" i="185" s="1"/>
  <c r="R19" i="185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09"/>
  <c r="M19" i="210"/>
  <c r="M19" i="208"/>
  <c r="N23" i="185"/>
  <c r="O23" i="185" s="1"/>
  <c r="P23" i="185" s="1"/>
  <c r="Q23" i="185" s="1"/>
  <c r="R23" i="185" s="1"/>
  <c r="M23" i="226"/>
  <c r="M23" i="224"/>
  <c r="M23" i="222"/>
  <c r="M23" i="220"/>
  <c r="M23" i="218"/>
  <c r="M23" i="216"/>
  <c r="M23" i="214"/>
  <c r="M23" i="212"/>
  <c r="M23" i="208"/>
  <c r="M23" i="227"/>
  <c r="M23" i="225"/>
  <c r="M23" i="223"/>
  <c r="M23" i="221"/>
  <c r="M23" i="219"/>
  <c r="M23" i="217"/>
  <c r="M23" i="215"/>
  <c r="M23" i="213"/>
  <c r="M23" i="211"/>
  <c r="M23" i="210"/>
  <c r="M23" i="209"/>
  <c r="N27" i="185"/>
  <c r="O27" i="185" s="1"/>
  <c r="P27" i="185" s="1"/>
  <c r="Q27" i="185" s="1"/>
  <c r="R27" i="185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09"/>
  <c r="M27" i="210"/>
  <c r="M27" i="208"/>
  <c r="N31" i="185"/>
  <c r="O31" i="185" s="1"/>
  <c r="P31" i="185" s="1"/>
  <c r="Q31" i="185" s="1"/>
  <c r="R31" i="185" s="1"/>
  <c r="M31" i="209"/>
  <c r="M31" i="226"/>
  <c r="M31" i="224"/>
  <c r="M31" i="222"/>
  <c r="M31" i="220"/>
  <c r="M31" i="218"/>
  <c r="M31" i="216"/>
  <c r="M31" i="214"/>
  <c r="M31" i="212"/>
  <c r="M31" i="208"/>
  <c r="M31" i="227"/>
  <c r="M31" i="225"/>
  <c r="M31" i="223"/>
  <c r="M31" i="221"/>
  <c r="M31" i="219"/>
  <c r="M31" i="217"/>
  <c r="M31" i="215"/>
  <c r="M31" i="213"/>
  <c r="M31" i="211"/>
  <c r="M31" i="210"/>
  <c r="N35" i="185"/>
  <c r="O35" i="185" s="1"/>
  <c r="P35" i="185" s="1"/>
  <c r="Q35" i="185" s="1"/>
  <c r="R35" i="18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D29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M15" i="128" l="1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D17" i="206" l="1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E50" i="2" l="1"/>
  <c r="E55" i="2"/>
  <c r="N4" i="9"/>
  <c r="D6" i="9"/>
  <c r="N8" i="9" a="1"/>
  <c r="N8" i="9" s="1"/>
  <c r="E38" i="2"/>
  <c r="E66" i="2"/>
  <c r="D66" i="2"/>
  <c r="C66" i="2"/>
  <c r="B66" i="2"/>
  <c r="E65" i="2"/>
  <c r="D65" i="2"/>
  <c r="C65" i="2"/>
  <c r="B65" i="2"/>
  <c r="E64" i="2"/>
  <c r="D64" i="2"/>
  <c r="C64" i="2"/>
  <c r="B64" i="2"/>
  <c r="E63" i="2"/>
  <c r="D63" i="2"/>
  <c r="C63" i="2"/>
  <c r="B63" i="2"/>
  <c r="E62" i="2"/>
  <c r="D62" i="2"/>
  <c r="C62" i="2"/>
  <c r="B62" i="2"/>
  <c r="E61" i="2"/>
  <c r="D61" i="2"/>
  <c r="C61" i="2"/>
  <c r="B61" i="2"/>
  <c r="E60" i="2"/>
  <c r="D60" i="2"/>
  <c r="C60" i="2"/>
  <c r="B60" i="2"/>
  <c r="E59" i="2"/>
  <c r="D59" i="2"/>
  <c r="C59" i="2"/>
  <c r="B59" i="2"/>
  <c r="E58" i="2"/>
  <c r="D58" i="2"/>
  <c r="C58" i="2"/>
  <c r="B58" i="2"/>
  <c r="E57" i="2"/>
  <c r="D57" i="2"/>
  <c r="C57" i="2"/>
  <c r="B57" i="2"/>
  <c r="E56" i="2"/>
  <c r="D56" i="2"/>
  <c r="C56" i="2"/>
  <c r="B56" i="2"/>
  <c r="D55" i="2"/>
  <c r="C55" i="2"/>
  <c r="B55" i="2"/>
  <c r="T55" i="2" s="1"/>
  <c r="E54" i="2"/>
  <c r="D54" i="2"/>
  <c r="C54" i="2"/>
  <c r="B54" i="2"/>
  <c r="T54" i="2" s="1"/>
  <c r="E53" i="2"/>
  <c r="D53" i="2"/>
  <c r="C53" i="2"/>
  <c r="B53" i="2"/>
  <c r="T53" i="2" s="1"/>
  <c r="E52" i="2"/>
  <c r="D52" i="2"/>
  <c r="C52" i="2"/>
  <c r="B52" i="2"/>
  <c r="T52" i="2" s="1"/>
  <c r="E51" i="2"/>
  <c r="D51" i="2"/>
  <c r="C51" i="2"/>
  <c r="B51" i="2"/>
  <c r="T51" i="2" s="1"/>
  <c r="D50" i="2"/>
  <c r="C50" i="2"/>
  <c r="B50" i="2"/>
  <c r="E49" i="2"/>
  <c r="D49" i="2"/>
  <c r="C49" i="2"/>
  <c r="B49" i="2"/>
  <c r="E48" i="2"/>
  <c r="D48" i="2"/>
  <c r="C48" i="2"/>
  <c r="B48" i="2"/>
  <c r="E47" i="2"/>
  <c r="D47" i="2"/>
  <c r="C47" i="2"/>
  <c r="B47" i="2"/>
  <c r="E46" i="2"/>
  <c r="D46" i="2"/>
  <c r="C46" i="2"/>
  <c r="B46" i="2"/>
  <c r="E45" i="2"/>
  <c r="D45" i="2"/>
  <c r="C45" i="2"/>
  <c r="B45" i="2"/>
  <c r="E44" i="2"/>
  <c r="D44" i="2"/>
  <c r="C44" i="2"/>
  <c r="B44" i="2"/>
  <c r="E43" i="2"/>
  <c r="D43" i="2"/>
  <c r="C43" i="2"/>
  <c r="B43" i="2"/>
  <c r="E42" i="2"/>
  <c r="D42" i="2"/>
  <c r="C42" i="2"/>
  <c r="B42" i="2"/>
  <c r="E41" i="2"/>
  <c r="D41" i="2"/>
  <c r="C41" i="2"/>
  <c r="B41" i="2"/>
  <c r="E40" i="2"/>
  <c r="D40" i="2"/>
  <c r="C40" i="2"/>
  <c r="B40" i="2"/>
  <c r="E39" i="2"/>
  <c r="D39" i="2"/>
  <c r="C39" i="2"/>
  <c r="B39" i="2"/>
  <c r="D38" i="2"/>
  <c r="C38" i="2"/>
  <c r="B38" i="2"/>
  <c r="E37" i="2"/>
  <c r="D37" i="2"/>
  <c r="C37" i="2"/>
  <c r="B37" i="2"/>
  <c r="E36" i="2"/>
  <c r="D36" i="2"/>
  <c r="C36" i="2"/>
  <c r="B36" i="2"/>
  <c r="E35" i="2"/>
  <c r="D35" i="2"/>
  <c r="C35" i="2"/>
  <c r="B35" i="2"/>
  <c r="E34" i="2"/>
  <c r="D34" i="2"/>
  <c r="C34" i="2"/>
  <c r="B34" i="2"/>
  <c r="E33" i="2"/>
  <c r="D33" i="2"/>
  <c r="C33" i="2"/>
  <c r="B33" i="2"/>
  <c r="E32" i="2"/>
  <c r="D32" i="2"/>
  <c r="C32" i="2"/>
  <c r="B32" i="2"/>
  <c r="E31" i="2"/>
  <c r="D31" i="2"/>
  <c r="C31" i="2"/>
  <c r="B31" i="2"/>
  <c r="E30" i="2"/>
  <c r="D30" i="2"/>
  <c r="C30" i="2"/>
  <c r="B30" i="2"/>
  <c r="E29" i="2"/>
  <c r="C29" i="2"/>
  <c r="B29" i="2"/>
  <c r="D28" i="2"/>
  <c r="C28" i="2"/>
  <c r="B28" i="2"/>
  <c r="D27" i="2"/>
  <c r="C27" i="2"/>
  <c r="B27" i="2"/>
  <c r="D26" i="2"/>
  <c r="C26" i="2"/>
  <c r="B26" i="2"/>
  <c r="D25" i="2"/>
  <c r="C25" i="2"/>
  <c r="B25" i="2"/>
  <c r="D24" i="2"/>
  <c r="C24" i="2"/>
  <c r="B24" i="2"/>
  <c r="D17" i="2"/>
  <c r="C17" i="2"/>
  <c r="B17" i="2"/>
  <c r="D19" i="2"/>
  <c r="C19" i="2"/>
  <c r="B19" i="2"/>
  <c r="D23" i="2"/>
  <c r="C23" i="2"/>
  <c r="B23" i="2"/>
  <c r="D18" i="2"/>
  <c r="C18" i="2"/>
  <c r="B18" i="2"/>
  <c r="D21" i="2"/>
  <c r="C21" i="2"/>
  <c r="B21" i="2"/>
  <c r="D22" i="2"/>
  <c r="C22" i="2"/>
  <c r="B22" i="2"/>
  <c r="D20" i="2"/>
  <c r="C20" i="2"/>
  <c r="B20" i="2"/>
  <c r="H22" i="2"/>
  <c r="H21" i="2"/>
  <c r="H18" i="2"/>
  <c r="H23" i="2"/>
  <c r="H19" i="2"/>
  <c r="H17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T30" i="2" l="1"/>
  <c r="T31" i="2"/>
  <c r="T32" i="2"/>
  <c r="T33" i="2"/>
  <c r="T34" i="2"/>
  <c r="T35" i="2"/>
  <c r="T36" i="2"/>
  <c r="T37" i="2"/>
  <c r="T38" i="2"/>
  <c r="U40" i="2"/>
  <c r="AH40" i="2"/>
  <c r="AG40" i="2"/>
  <c r="AK40" i="2"/>
  <c r="R40" i="2" s="1"/>
  <c r="AJ40" i="2"/>
  <c r="AI40" i="2"/>
  <c r="U42" i="2"/>
  <c r="AJ42" i="2"/>
  <c r="AI42" i="2"/>
  <c r="AG42" i="2"/>
  <c r="AH42" i="2"/>
  <c r="AK42" i="2"/>
  <c r="U43" i="2"/>
  <c r="AI43" i="2"/>
  <c r="AH43" i="2"/>
  <c r="AG43" i="2"/>
  <c r="AK43" i="2"/>
  <c r="R43" i="2" s="1"/>
  <c r="AJ43" i="2"/>
  <c r="U45" i="2"/>
  <c r="AG45" i="2"/>
  <c r="AK45" i="2"/>
  <c r="R45" i="2" s="1"/>
  <c r="AJ45" i="2"/>
  <c r="AH45" i="2"/>
  <c r="AI45" i="2"/>
  <c r="U46" i="2"/>
  <c r="AJ46" i="2"/>
  <c r="AK46" i="2"/>
  <c r="AI46" i="2"/>
  <c r="AH46" i="2"/>
  <c r="AG46" i="2"/>
  <c r="U47" i="2"/>
  <c r="AI47" i="2"/>
  <c r="AH47" i="2"/>
  <c r="AJ47" i="2"/>
  <c r="AG47" i="2"/>
  <c r="AK47" i="2"/>
  <c r="R47" i="2" s="1"/>
  <c r="U48" i="2"/>
  <c r="AB48" i="2" s="1"/>
  <c r="AH48" i="2"/>
  <c r="AI48" i="2"/>
  <c r="AG48" i="2"/>
  <c r="AK48" i="2"/>
  <c r="R48" i="2" s="1"/>
  <c r="AJ48" i="2"/>
  <c r="U49" i="2"/>
  <c r="AG49" i="2"/>
  <c r="AK49" i="2"/>
  <c r="R49" i="2" s="1"/>
  <c r="AJ49" i="2"/>
  <c r="AI49" i="2"/>
  <c r="AH49" i="2"/>
  <c r="U50" i="2"/>
  <c r="AJ50" i="2"/>
  <c r="AG50" i="2"/>
  <c r="AI50" i="2"/>
  <c r="AK50" i="2"/>
  <c r="AH50" i="2"/>
  <c r="U39" i="2"/>
  <c r="V39" i="2" s="1"/>
  <c r="AI39" i="2"/>
  <c r="AH39" i="2"/>
  <c r="AJ39" i="2"/>
  <c r="AG39" i="2"/>
  <c r="AK39" i="2"/>
  <c r="R39" i="2" s="1"/>
  <c r="U41" i="2"/>
  <c r="AG41" i="2"/>
  <c r="AK41" i="2"/>
  <c r="R41" i="2" s="1"/>
  <c r="AH41" i="2"/>
  <c r="AJ41" i="2"/>
  <c r="AI41" i="2"/>
  <c r="U44" i="2"/>
  <c r="AC44" i="2" s="1"/>
  <c r="AH44" i="2"/>
  <c r="AI44" i="2"/>
  <c r="AG44" i="2"/>
  <c r="AK44" i="2"/>
  <c r="R44" i="2" s="1"/>
  <c r="AJ44" i="2"/>
  <c r="U51" i="2"/>
  <c r="AI51" i="2"/>
  <c r="AH51" i="2"/>
  <c r="AG51" i="2"/>
  <c r="AK51" i="2"/>
  <c r="R51" i="2" s="1"/>
  <c r="AJ51" i="2"/>
  <c r="U52" i="2"/>
  <c r="AC52" i="2" s="1"/>
  <c r="AH52" i="2"/>
  <c r="AI52" i="2"/>
  <c r="AG52" i="2"/>
  <c r="AK52" i="2"/>
  <c r="R52" i="2" s="1"/>
  <c r="AJ52" i="2"/>
  <c r="U53" i="2"/>
  <c r="AG53" i="2"/>
  <c r="AK53" i="2"/>
  <c r="R53" i="2" s="1"/>
  <c r="AJ53" i="2"/>
  <c r="AH53" i="2"/>
  <c r="AI53" i="2"/>
  <c r="U54" i="2"/>
  <c r="AD54" i="2" s="1"/>
  <c r="AJ54" i="2"/>
  <c r="AK54" i="2"/>
  <c r="AI54" i="2"/>
  <c r="AH54" i="2"/>
  <c r="AG54" i="2"/>
  <c r="U38" i="2"/>
  <c r="Y38" i="2" s="1"/>
  <c r="AJ38" i="2"/>
  <c r="AG38" i="2"/>
  <c r="AI38" i="2"/>
  <c r="AH38" i="2"/>
  <c r="AK38" i="2"/>
  <c r="U55" i="2"/>
  <c r="AA55" i="2" s="1"/>
  <c r="AI55" i="2"/>
  <c r="AH55" i="2"/>
  <c r="AJ55" i="2"/>
  <c r="AG55" i="2"/>
  <c r="AK55" i="2"/>
  <c r="R55" i="2" s="1"/>
  <c r="T29" i="2"/>
  <c r="T56" i="2"/>
  <c r="T57" i="2"/>
  <c r="T58" i="2"/>
  <c r="T59" i="2"/>
  <c r="T60" i="2"/>
  <c r="T61" i="2"/>
  <c r="T62" i="2"/>
  <c r="T63" i="2"/>
  <c r="T64" i="2"/>
  <c r="T65" i="2"/>
  <c r="T66" i="2"/>
  <c r="U56" i="2"/>
  <c r="AB56" i="2" s="1"/>
  <c r="AH56" i="2"/>
  <c r="AI56" i="2"/>
  <c r="AG56" i="2"/>
  <c r="AK56" i="2"/>
  <c r="R56" i="2" s="1"/>
  <c r="AJ56" i="2"/>
  <c r="U57" i="2"/>
  <c r="AG57" i="2"/>
  <c r="AK57" i="2"/>
  <c r="AJ57" i="2"/>
  <c r="AI57" i="2"/>
  <c r="AH57" i="2"/>
  <c r="U58" i="2"/>
  <c r="AB58" i="2" s="1"/>
  <c r="AJ58" i="2"/>
  <c r="AK58" i="2"/>
  <c r="AI58" i="2"/>
  <c r="AG58" i="2"/>
  <c r="AH58" i="2"/>
  <c r="U59" i="2"/>
  <c r="AD59" i="2" s="1"/>
  <c r="AI59" i="2"/>
  <c r="AH59" i="2"/>
  <c r="AG59" i="2"/>
  <c r="AK59" i="2"/>
  <c r="AJ59" i="2"/>
  <c r="U60" i="2"/>
  <c r="AC60" i="2" s="1"/>
  <c r="AH60" i="2"/>
  <c r="AG60" i="2"/>
  <c r="AK60" i="2"/>
  <c r="AI60" i="2"/>
  <c r="AJ60" i="2"/>
  <c r="U61" i="2"/>
  <c r="AG61" i="2"/>
  <c r="AK61" i="2"/>
  <c r="AJ61" i="2"/>
  <c r="AI61" i="2"/>
  <c r="AH61" i="2"/>
  <c r="U62" i="2"/>
  <c r="AD62" i="2" s="1"/>
  <c r="AJ62" i="2"/>
  <c r="AG62" i="2"/>
  <c r="AI62" i="2"/>
  <c r="AK62" i="2"/>
  <c r="AH62" i="2"/>
  <c r="U63" i="2"/>
  <c r="AA63" i="2" s="1"/>
  <c r="AI63" i="2"/>
  <c r="AH63" i="2"/>
  <c r="AG63" i="2"/>
  <c r="AK63" i="2"/>
  <c r="AJ63" i="2"/>
  <c r="U64" i="2"/>
  <c r="AB64" i="2" s="1"/>
  <c r="AH64" i="2"/>
  <c r="AI64" i="2"/>
  <c r="AG64" i="2"/>
  <c r="AK64" i="2"/>
  <c r="AJ64" i="2"/>
  <c r="U65" i="2"/>
  <c r="AG65" i="2"/>
  <c r="AK65" i="2"/>
  <c r="AJ65" i="2"/>
  <c r="AH65" i="2"/>
  <c r="AI65" i="2"/>
  <c r="U66" i="2"/>
  <c r="AB66" i="2" s="1"/>
  <c r="AJ66" i="2"/>
  <c r="AK66" i="2"/>
  <c r="AI66" i="2"/>
  <c r="AH66" i="2"/>
  <c r="AG66" i="2"/>
  <c r="U29" i="2"/>
  <c r="AA29" i="2" s="1"/>
  <c r="AG29" i="2"/>
  <c r="AK29" i="2"/>
  <c r="AJ29" i="2"/>
  <c r="AH29" i="2"/>
  <c r="AI29" i="2"/>
  <c r="U30" i="2"/>
  <c r="AB30" i="2" s="1"/>
  <c r="AJ30" i="2"/>
  <c r="AG30" i="2"/>
  <c r="AI30" i="2"/>
  <c r="AH30" i="2"/>
  <c r="AK30" i="2"/>
  <c r="U31" i="2"/>
  <c r="AC31" i="2" s="1"/>
  <c r="AI31" i="2"/>
  <c r="AJ31" i="2"/>
  <c r="AH31" i="2"/>
  <c r="AG31" i="2"/>
  <c r="AK31" i="2"/>
  <c r="U32" i="2"/>
  <c r="W32" i="2" s="1"/>
  <c r="AH32" i="2"/>
  <c r="AG32" i="2"/>
  <c r="AK32" i="2"/>
  <c r="AI32" i="2"/>
  <c r="AJ32" i="2"/>
  <c r="U33" i="2"/>
  <c r="Z33" i="2" s="1"/>
  <c r="AG33" i="2"/>
  <c r="AK33" i="2"/>
  <c r="AJ33" i="2"/>
  <c r="AI33" i="2"/>
  <c r="AH33" i="2"/>
  <c r="U34" i="2"/>
  <c r="W34" i="2" s="1"/>
  <c r="AJ34" i="2"/>
  <c r="AG34" i="2"/>
  <c r="AI34" i="2"/>
  <c r="AK34" i="2"/>
  <c r="AH34" i="2"/>
  <c r="U35" i="2"/>
  <c r="Z35" i="2" s="1"/>
  <c r="AI35" i="2"/>
  <c r="AJ35" i="2"/>
  <c r="AH35" i="2"/>
  <c r="AG35" i="2"/>
  <c r="AK35" i="2"/>
  <c r="U36" i="2"/>
  <c r="AB36" i="2" s="1"/>
  <c r="AH36" i="2"/>
  <c r="AG36" i="2"/>
  <c r="AK36" i="2"/>
  <c r="AJ36" i="2"/>
  <c r="AI36" i="2"/>
  <c r="U37" i="2"/>
  <c r="AA37" i="2" s="1"/>
  <c r="AG37" i="2"/>
  <c r="AK37" i="2"/>
  <c r="R37" i="2" s="1"/>
  <c r="AJ37" i="2"/>
  <c r="AH37" i="2"/>
  <c r="AI37" i="2"/>
  <c r="T39" i="2"/>
  <c r="T40" i="2"/>
  <c r="T41" i="2"/>
  <c r="T42" i="2"/>
  <c r="T43" i="2"/>
  <c r="T44" i="2"/>
  <c r="T45" i="2"/>
  <c r="T46" i="2"/>
  <c r="T47" i="2"/>
  <c r="T48" i="2"/>
  <c r="T49" i="2"/>
  <c r="T50" i="2"/>
  <c r="AD31" i="2"/>
  <c r="AA31" i="2"/>
  <c r="AB31" i="2"/>
  <c r="AD56" i="2"/>
  <c r="AD58" i="2"/>
  <c r="AA58" i="2"/>
  <c r="Y58" i="2"/>
  <c r="V58" i="2"/>
  <c r="W58" i="2"/>
  <c r="AB60" i="2"/>
  <c r="AD60" i="2"/>
  <c r="W60" i="2"/>
  <c r="Y60" i="2"/>
  <c r="AA60" i="2"/>
  <c r="AA62" i="2"/>
  <c r="AC62" i="2"/>
  <c r="AE62" i="2"/>
  <c r="W62" i="2"/>
  <c r="Y62" i="2"/>
  <c r="AA64" i="2"/>
  <c r="AC64" i="2"/>
  <c r="AE64" i="2"/>
  <c r="W64" i="2"/>
  <c r="Y64" i="2"/>
  <c r="AD66" i="2"/>
  <c r="AA66" i="2"/>
  <c r="Y66" i="2"/>
  <c r="AC66" i="2"/>
  <c r="W66" i="2"/>
  <c r="AE52" i="2"/>
  <c r="W52" i="2"/>
  <c r="AB54" i="2"/>
  <c r="Z54" i="2"/>
  <c r="AA38" i="2"/>
  <c r="AC38" i="2"/>
  <c r="AE38" i="2"/>
  <c r="W38" i="2"/>
  <c r="X38" i="2"/>
  <c r="AA35" i="2"/>
  <c r="AB35" i="2"/>
  <c r="AD35" i="2"/>
  <c r="V35" i="2"/>
  <c r="Y35" i="2"/>
  <c r="AD42" i="2"/>
  <c r="AE42" i="2"/>
  <c r="W42" i="2"/>
  <c r="Y42" i="2"/>
  <c r="AA42" i="2"/>
  <c r="Z42" i="2"/>
  <c r="AB42" i="2"/>
  <c r="AC42" i="2"/>
  <c r="V42" i="2"/>
  <c r="X42" i="2"/>
  <c r="AA48" i="2"/>
  <c r="AC48" i="2"/>
  <c r="AE48" i="2"/>
  <c r="W48" i="2"/>
  <c r="Z48" i="2"/>
  <c r="AE44" i="2"/>
  <c r="V44" i="2"/>
  <c r="AA30" i="2"/>
  <c r="AC30" i="2"/>
  <c r="AE30" i="2"/>
  <c r="W30" i="2"/>
  <c r="Z30" i="2"/>
  <c r="Y32" i="2"/>
  <c r="AB32" i="2"/>
  <c r="AD32" i="2"/>
  <c r="X32" i="2"/>
  <c r="AE32" i="2"/>
  <c r="AE34" i="2"/>
  <c r="Y34" i="2"/>
  <c r="Z34" i="2"/>
  <c r="X34" i="2"/>
  <c r="V34" i="2"/>
  <c r="AC36" i="2"/>
  <c r="AE36" i="2"/>
  <c r="X36" i="2"/>
  <c r="AA36" i="2"/>
  <c r="Z36" i="2"/>
  <c r="AB29" i="2"/>
  <c r="W40" i="2"/>
  <c r="Y40" i="2"/>
  <c r="AA40" i="2"/>
  <c r="AB40" i="2"/>
  <c r="AC40" i="2"/>
  <c r="AD40" i="2"/>
  <c r="V40" i="2"/>
  <c r="AE40" i="2"/>
  <c r="X40" i="2"/>
  <c r="Z40" i="2"/>
  <c r="Y46" i="2"/>
  <c r="AA46" i="2"/>
  <c r="AB46" i="2"/>
  <c r="AC46" i="2"/>
  <c r="AD46" i="2"/>
  <c r="AE46" i="2"/>
  <c r="V46" i="2"/>
  <c r="W46" i="2"/>
  <c r="X46" i="2"/>
  <c r="Z46" i="2"/>
  <c r="AA57" i="2"/>
  <c r="AB57" i="2"/>
  <c r="AC57" i="2"/>
  <c r="AD57" i="2"/>
  <c r="AE57" i="2"/>
  <c r="V57" i="2"/>
  <c r="W57" i="2"/>
  <c r="X57" i="2"/>
  <c r="Y57" i="2"/>
  <c r="Z57" i="2"/>
  <c r="AB59" i="2"/>
  <c r="V59" i="2"/>
  <c r="Z59" i="2"/>
  <c r="AE61" i="2"/>
  <c r="AA61" i="2"/>
  <c r="AB61" i="2"/>
  <c r="AC61" i="2"/>
  <c r="AD61" i="2"/>
  <c r="Z61" i="2"/>
  <c r="V61" i="2"/>
  <c r="W61" i="2"/>
  <c r="X61" i="2"/>
  <c r="Y61" i="2"/>
  <c r="AD63" i="2"/>
  <c r="AB63" i="2"/>
  <c r="W63" i="2"/>
  <c r="AA65" i="2"/>
  <c r="AB65" i="2"/>
  <c r="AC65" i="2"/>
  <c r="AD65" i="2"/>
  <c r="AE65" i="2"/>
  <c r="V65" i="2"/>
  <c r="W65" i="2"/>
  <c r="X65" i="2"/>
  <c r="Y65" i="2"/>
  <c r="Z65" i="2"/>
  <c r="AA51" i="2"/>
  <c r="Z51" i="2"/>
  <c r="AB51" i="2"/>
  <c r="AC51" i="2"/>
  <c r="AD51" i="2"/>
  <c r="AE51" i="2"/>
  <c r="V51" i="2"/>
  <c r="Y51" i="2"/>
  <c r="W51" i="2"/>
  <c r="X51" i="2"/>
  <c r="AE53" i="2"/>
  <c r="X53" i="2"/>
  <c r="AA53" i="2"/>
  <c r="AB53" i="2"/>
  <c r="AC53" i="2"/>
  <c r="Z53" i="2"/>
  <c r="AD53" i="2"/>
  <c r="V53" i="2"/>
  <c r="W53" i="2"/>
  <c r="Y53" i="2"/>
  <c r="AD55" i="2"/>
  <c r="Y55" i="2"/>
  <c r="W55" i="2"/>
  <c r="AC33" i="2"/>
  <c r="W33" i="2"/>
  <c r="AD39" i="2"/>
  <c r="Y39" i="2"/>
  <c r="AB39" i="2"/>
  <c r="AA41" i="2"/>
  <c r="Z41" i="2"/>
  <c r="AB41" i="2"/>
  <c r="AC41" i="2"/>
  <c r="AD41" i="2"/>
  <c r="AE41" i="2"/>
  <c r="V41" i="2"/>
  <c r="W41" i="2"/>
  <c r="X41" i="2"/>
  <c r="Y41" i="2"/>
  <c r="X43" i="2"/>
  <c r="AA43" i="2"/>
  <c r="Z43" i="2"/>
  <c r="AB43" i="2"/>
  <c r="AC43" i="2"/>
  <c r="AD43" i="2"/>
  <c r="AE43" i="2"/>
  <c r="V43" i="2"/>
  <c r="W43" i="2"/>
  <c r="Y43" i="2"/>
  <c r="AE45" i="2"/>
  <c r="V45" i="2"/>
  <c r="X45" i="2"/>
  <c r="AA45" i="2"/>
  <c r="Z45" i="2"/>
  <c r="AB45" i="2"/>
  <c r="AC45" i="2"/>
  <c r="W45" i="2"/>
  <c r="Y45" i="2"/>
  <c r="AD45" i="2"/>
  <c r="AC47" i="2"/>
  <c r="AD47" i="2"/>
  <c r="AE47" i="2"/>
  <c r="V47" i="2"/>
  <c r="Y47" i="2"/>
  <c r="AA47" i="2"/>
  <c r="Z47" i="2"/>
  <c r="W47" i="2"/>
  <c r="X47" i="2"/>
  <c r="AB47" i="2"/>
  <c r="AA49" i="2"/>
  <c r="AB49" i="2"/>
  <c r="AC49" i="2"/>
  <c r="AD49" i="2"/>
  <c r="AE49" i="2"/>
  <c r="X49" i="2"/>
  <c r="Y49" i="2"/>
  <c r="Z49" i="2"/>
  <c r="V49" i="2"/>
  <c r="W49" i="2"/>
  <c r="AD50" i="2"/>
  <c r="AE50" i="2"/>
  <c r="W50" i="2"/>
  <c r="AA50" i="2"/>
  <c r="AB50" i="2"/>
  <c r="AC50" i="2"/>
  <c r="V50" i="2"/>
  <c r="X50" i="2"/>
  <c r="Y50" i="2"/>
  <c r="Z50" i="2"/>
  <c r="N12" i="9"/>
  <c r="D12" i="9"/>
  <c r="D10" i="9"/>
  <c r="K8" i="9"/>
  <c r="P8" i="9"/>
  <c r="D4" i="9"/>
  <c r="E28" i="2"/>
  <c r="E27" i="2"/>
  <c r="E26" i="2"/>
  <c r="E25" i="2"/>
  <c r="E24" i="2"/>
  <c r="E17" i="2"/>
  <c r="E19" i="2"/>
  <c r="E23" i="2"/>
  <c r="E18" i="2"/>
  <c r="T20" i="2" s="1"/>
  <c r="E21" i="2"/>
  <c r="E22" i="2"/>
  <c r="E20" i="2"/>
  <c r="T22" i="2" l="1"/>
  <c r="V31" i="2"/>
  <c r="V29" i="2"/>
  <c r="Y36" i="2"/>
  <c r="AD36" i="2"/>
  <c r="AC34" i="2"/>
  <c r="AA34" i="2"/>
  <c r="AD34" i="2"/>
  <c r="V32" i="2"/>
  <c r="AA32" i="2"/>
  <c r="X30" i="2"/>
  <c r="AD30" i="2"/>
  <c r="Y30" i="2"/>
  <c r="X48" i="2"/>
  <c r="AD48" i="2"/>
  <c r="Y48" i="2"/>
  <c r="W35" i="2"/>
  <c r="AC35" i="2"/>
  <c r="X35" i="2"/>
  <c r="V38" i="2"/>
  <c r="AB38" i="2"/>
  <c r="V54" i="2"/>
  <c r="X66" i="2"/>
  <c r="Z66" i="2"/>
  <c r="AE66" i="2"/>
  <c r="X64" i="2"/>
  <c r="AD64" i="2"/>
  <c r="Z62" i="2"/>
  <c r="V62" i="2"/>
  <c r="AB62" i="2"/>
  <c r="Z60" i="2"/>
  <c r="AE60" i="2"/>
  <c r="X58" i="2"/>
  <c r="Z58" i="2"/>
  <c r="AE58" i="2"/>
  <c r="V37" i="2"/>
  <c r="Y31" i="2"/>
  <c r="Y29" i="2"/>
  <c r="V36" i="2"/>
  <c r="W36" i="2"/>
  <c r="AB34" i="2"/>
  <c r="Z32" i="2"/>
  <c r="AC32" i="2"/>
  <c r="V30" i="2"/>
  <c r="V48" i="2"/>
  <c r="AE35" i="2"/>
  <c r="Z38" i="2"/>
  <c r="AD38" i="2"/>
  <c r="V66" i="2"/>
  <c r="Z64" i="2"/>
  <c r="V64" i="2"/>
  <c r="X62" i="2"/>
  <c r="V60" i="2"/>
  <c r="X60" i="2"/>
  <c r="AC58" i="2"/>
  <c r="X56" i="2"/>
  <c r="Z31" i="2"/>
  <c r="AE31" i="2"/>
  <c r="AB37" i="2"/>
  <c r="Y37" i="2"/>
  <c r="W31" i="2"/>
  <c r="X31" i="2"/>
  <c r="U23" i="2"/>
  <c r="AC23" i="2" s="1"/>
  <c r="AI23" i="2"/>
  <c r="AJ23" i="2"/>
  <c r="AH23" i="2"/>
  <c r="AG23" i="2"/>
  <c r="AK23" i="2"/>
  <c r="U18" i="2"/>
  <c r="W18" i="2" s="1"/>
  <c r="AJ18" i="2"/>
  <c r="AK18" i="2"/>
  <c r="AI18" i="2"/>
  <c r="AG18" i="2"/>
  <c r="AH18" i="2"/>
  <c r="U26" i="2"/>
  <c r="AD26" i="2" s="1"/>
  <c r="AJ26" i="2"/>
  <c r="AI26" i="2"/>
  <c r="AK26" i="2"/>
  <c r="R26" i="2" s="1"/>
  <c r="AH26" i="2"/>
  <c r="AG26" i="2"/>
  <c r="U17" i="2"/>
  <c r="AC17" i="2" s="1"/>
  <c r="AG17" i="2"/>
  <c r="AK17" i="2"/>
  <c r="R36" i="2" s="1"/>
  <c r="AJ17" i="2"/>
  <c r="AH17" i="2"/>
  <c r="AI17" i="2"/>
  <c r="R59" i="2" s="1"/>
  <c r="U21" i="2"/>
  <c r="AE21" i="2" s="1"/>
  <c r="AG21" i="2"/>
  <c r="AK21" i="2"/>
  <c r="AH21" i="2"/>
  <c r="AJ21" i="2"/>
  <c r="AI21" i="2"/>
  <c r="U25" i="2"/>
  <c r="AG25" i="2"/>
  <c r="AK25" i="2"/>
  <c r="AH25" i="2"/>
  <c r="AJ25" i="2"/>
  <c r="AI25" i="2"/>
  <c r="U20" i="2"/>
  <c r="AE20" i="2" s="1"/>
  <c r="AH20" i="2"/>
  <c r="AG20" i="2"/>
  <c r="AK20" i="2"/>
  <c r="AI20" i="2"/>
  <c r="AJ20" i="2"/>
  <c r="U24" i="2"/>
  <c r="AH24" i="2"/>
  <c r="AG24" i="2"/>
  <c r="AK24" i="2"/>
  <c r="AI24" i="2"/>
  <c r="AJ24" i="2"/>
  <c r="U28" i="2"/>
  <c r="AD28" i="2" s="1"/>
  <c r="AH28" i="2"/>
  <c r="AG28" i="2"/>
  <c r="AK28" i="2"/>
  <c r="AJ28" i="2"/>
  <c r="AI28" i="2"/>
  <c r="W39" i="2"/>
  <c r="X39" i="2"/>
  <c r="AC39" i="2"/>
  <c r="V33" i="2"/>
  <c r="AB33" i="2"/>
  <c r="V55" i="2"/>
  <c r="X55" i="2"/>
  <c r="AC55" i="2"/>
  <c r="V63" i="2"/>
  <c r="X63" i="2"/>
  <c r="AC63" i="2"/>
  <c r="Y59" i="2"/>
  <c r="AE59" i="2"/>
  <c r="AA59" i="2"/>
  <c r="W29" i="2"/>
  <c r="Z29" i="2"/>
  <c r="AE29" i="2"/>
  <c r="Y44" i="2"/>
  <c r="AD44" i="2"/>
  <c r="Y54" i="2"/>
  <c r="AE54" i="2"/>
  <c r="AA54" i="2"/>
  <c r="AA52" i="2"/>
  <c r="AD52" i="2"/>
  <c r="AE56" i="2"/>
  <c r="AC56" i="2"/>
  <c r="W37" i="2"/>
  <c r="Z37" i="2"/>
  <c r="AE37" i="2"/>
  <c r="T23" i="2"/>
  <c r="T25" i="2"/>
  <c r="T26" i="2"/>
  <c r="T28" i="2"/>
  <c r="AA39" i="2"/>
  <c r="AE39" i="2"/>
  <c r="X33" i="2"/>
  <c r="AD33" i="2"/>
  <c r="AA33" i="2"/>
  <c r="Z55" i="2"/>
  <c r="AE55" i="2"/>
  <c r="Y63" i="2"/>
  <c r="AE63" i="2"/>
  <c r="W59" i="2"/>
  <c r="AC59" i="2"/>
  <c r="AC29" i="2"/>
  <c r="X29" i="2"/>
  <c r="Z44" i="2"/>
  <c r="W44" i="2"/>
  <c r="AB44" i="2"/>
  <c r="W54" i="2"/>
  <c r="AC54" i="2"/>
  <c r="X52" i="2"/>
  <c r="Y52" i="2"/>
  <c r="AB52" i="2"/>
  <c r="Y56" i="2"/>
  <c r="V56" i="2"/>
  <c r="AA56" i="2"/>
  <c r="AC37" i="2"/>
  <c r="X37" i="2"/>
  <c r="T17" i="2"/>
  <c r="U19" i="2"/>
  <c r="X19" i="2" s="1"/>
  <c r="AI19" i="2"/>
  <c r="AJ19" i="2"/>
  <c r="AH19" i="2"/>
  <c r="AG19" i="2"/>
  <c r="AK19" i="2"/>
  <c r="R38" i="2" s="1"/>
  <c r="U27" i="2"/>
  <c r="X27" i="2" s="1"/>
  <c r="AI27" i="2"/>
  <c r="AJ27" i="2"/>
  <c r="AH27" i="2"/>
  <c r="AG27" i="2"/>
  <c r="AK27" i="2"/>
  <c r="R27" i="2"/>
  <c r="U22" i="2"/>
  <c r="AC22" i="2" s="1"/>
  <c r="AJ22" i="2"/>
  <c r="AI22" i="2"/>
  <c r="AG22" i="2"/>
  <c r="AH22" i="2"/>
  <c r="AK22" i="2"/>
  <c r="T27" i="2"/>
  <c r="Z39" i="2"/>
  <c r="Y33" i="2"/>
  <c r="AE33" i="2"/>
  <c r="AB55" i="2"/>
  <c r="Z63" i="2"/>
  <c r="X59" i="2"/>
  <c r="AD29" i="2"/>
  <c r="AA44" i="2"/>
  <c r="X44" i="2"/>
  <c r="X54" i="2"/>
  <c r="Z52" i="2"/>
  <c r="V52" i="2"/>
  <c r="Z56" i="2"/>
  <c r="W56" i="2"/>
  <c r="AD37" i="2"/>
  <c r="T19" i="2"/>
  <c r="T21" i="2"/>
  <c r="T18" i="2"/>
  <c r="T24" i="2"/>
  <c r="AE26" i="2"/>
  <c r="Z26" i="2"/>
  <c r="AC26" i="2"/>
  <c r="AE28" i="2"/>
  <c r="AA28" i="2"/>
  <c r="W21" i="2"/>
  <c r="AE23" i="2"/>
  <c r="X23" i="2"/>
  <c r="Y23" i="2"/>
  <c r="AA23" i="2"/>
  <c r="Z23" i="2"/>
  <c r="AB23" i="2"/>
  <c r="W23" i="2"/>
  <c r="W24" i="2"/>
  <c r="Y24" i="2"/>
  <c r="AA24" i="2"/>
  <c r="AB24" i="2"/>
  <c r="AC24" i="2"/>
  <c r="AD24" i="2"/>
  <c r="AE24" i="2"/>
  <c r="V24" i="2"/>
  <c r="X24" i="2"/>
  <c r="Z24" i="2"/>
  <c r="AA25" i="2"/>
  <c r="Z25" i="2"/>
  <c r="AB25" i="2"/>
  <c r="AC25" i="2"/>
  <c r="AD25" i="2"/>
  <c r="AE25" i="2"/>
  <c r="V25" i="2"/>
  <c r="W25" i="2"/>
  <c r="X25" i="2"/>
  <c r="Y25" i="2"/>
  <c r="AA27" i="2"/>
  <c r="Y27" i="2"/>
  <c r="AC20" i="2"/>
  <c r="AD20" i="2"/>
  <c r="Y20" i="2"/>
  <c r="Z20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AD27" i="2" l="1"/>
  <c r="R22" i="2"/>
  <c r="R20" i="2"/>
  <c r="V23" i="2"/>
  <c r="AD23" i="2"/>
  <c r="V22" i="2"/>
  <c r="AB22" i="2"/>
  <c r="V21" i="2"/>
  <c r="AB21" i="2"/>
  <c r="X20" i="2"/>
  <c r="V19" i="2"/>
  <c r="AB19" i="2"/>
  <c r="Z18" i="2"/>
  <c r="AE18" i="2"/>
  <c r="AC18" i="2"/>
  <c r="W17" i="2"/>
  <c r="V17" i="2"/>
  <c r="AE17" i="2"/>
  <c r="Z17" i="2"/>
  <c r="AD17" i="2"/>
  <c r="X17" i="2"/>
  <c r="I59" i="2" s="1"/>
  <c r="AB17" i="2"/>
  <c r="AA17" i="2"/>
  <c r="Y17" i="2"/>
  <c r="Z22" i="2"/>
  <c r="AE22" i="2"/>
  <c r="AA22" i="2"/>
  <c r="X22" i="2"/>
  <c r="AD22" i="2"/>
  <c r="Y22" i="2"/>
  <c r="W22" i="2"/>
  <c r="AA20" i="2"/>
  <c r="W20" i="2"/>
  <c r="AB20" i="2"/>
  <c r="V20" i="2"/>
  <c r="AE19" i="2"/>
  <c r="Z19" i="2"/>
  <c r="Y19" i="2"/>
  <c r="I21" i="2" s="1"/>
  <c r="AD19" i="2"/>
  <c r="AA19" i="2"/>
  <c r="W19" i="2"/>
  <c r="AC19" i="2"/>
  <c r="X18" i="2"/>
  <c r="AA18" i="2"/>
  <c r="AD18" i="2"/>
  <c r="V18" i="2"/>
  <c r="Y18" i="2"/>
  <c r="AB18" i="2"/>
  <c r="R17" i="2"/>
  <c r="AE27" i="2"/>
  <c r="Z27" i="2"/>
  <c r="AC21" i="2"/>
  <c r="X21" i="2"/>
  <c r="V28" i="2"/>
  <c r="W28" i="2"/>
  <c r="AB28" i="2"/>
  <c r="AB26" i="2"/>
  <c r="W26" i="2"/>
  <c r="V27" i="2"/>
  <c r="AB27" i="2"/>
  <c r="Y21" i="2"/>
  <c r="AA21" i="2"/>
  <c r="Z28" i="2"/>
  <c r="X28" i="2"/>
  <c r="AC28" i="2"/>
  <c r="V26" i="2"/>
  <c r="Y26" i="2"/>
  <c r="W27" i="2"/>
  <c r="AC27" i="2"/>
  <c r="AD21" i="2"/>
  <c r="Z21" i="2"/>
  <c r="Y28" i="2"/>
  <c r="X26" i="2"/>
  <c r="AA26" i="2"/>
  <c r="I57" i="2"/>
  <c r="R62" i="2"/>
  <c r="R79" i="2"/>
  <c r="R91" i="2"/>
  <c r="R94" i="2"/>
  <c r="R87" i="2"/>
  <c r="R89" i="2"/>
  <c r="R80" i="2"/>
  <c r="R83" i="2"/>
  <c r="R84" i="2"/>
  <c r="R82" i="2"/>
  <c r="R93" i="2"/>
  <c r="R85" i="2"/>
  <c r="R92" i="2"/>
  <c r="R88" i="2"/>
  <c r="R95" i="2"/>
  <c r="R90" i="2"/>
  <c r="R86" i="2"/>
  <c r="R81" i="2"/>
  <c r="I51" i="2"/>
  <c r="I24" i="2"/>
  <c r="I28" i="2"/>
  <c r="R19" i="2"/>
  <c r="R25" i="2"/>
  <c r="R18" i="2"/>
  <c r="R32" i="2"/>
  <c r="R67" i="2"/>
  <c r="R57" i="2"/>
  <c r="R60" i="2"/>
  <c r="R64" i="2"/>
  <c r="R61" i="2"/>
  <c r="R65" i="2"/>
  <c r="I27" i="2"/>
  <c r="R28" i="2"/>
  <c r="R21" i="2"/>
  <c r="R23" i="2"/>
  <c r="R58" i="2"/>
  <c r="R66" i="2"/>
  <c r="R29" i="2"/>
  <c r="R33" i="2"/>
  <c r="R34" i="2"/>
  <c r="R31" i="2"/>
  <c r="R35" i="2"/>
  <c r="I17" i="2"/>
  <c r="I26" i="2"/>
  <c r="R24" i="2"/>
  <c r="R30" i="2"/>
  <c r="R63" i="2"/>
  <c r="I65" i="2"/>
  <c r="I101" i="2"/>
  <c r="I106" i="2"/>
  <c r="I98" i="2"/>
  <c r="I104" i="2"/>
  <c r="I96" i="2"/>
  <c r="I109" i="2"/>
  <c r="I112" i="2"/>
  <c r="I97" i="2"/>
  <c r="I100" i="2"/>
  <c r="I105" i="2"/>
  <c r="I99" i="2"/>
  <c r="I110" i="2"/>
  <c r="I103" i="2"/>
  <c r="I107" i="2"/>
  <c r="I102" i="2"/>
  <c r="I111" i="2"/>
  <c r="I108" i="2"/>
  <c r="I69" i="2"/>
  <c r="I72" i="2"/>
  <c r="I73" i="2"/>
  <c r="I75" i="2"/>
  <c r="I77" i="2"/>
  <c r="I78" i="2"/>
  <c r="I70" i="2"/>
  <c r="I74" i="2"/>
  <c r="I71" i="2"/>
  <c r="I68" i="2"/>
  <c r="I76" i="2"/>
  <c r="I30" i="2"/>
  <c r="I62" i="2"/>
  <c r="I80" i="2"/>
  <c r="I85" i="2"/>
  <c r="I89" i="2"/>
  <c r="I81" i="2"/>
  <c r="I82" i="2"/>
  <c r="I93" i="2"/>
  <c r="I88" i="2"/>
  <c r="I90" i="2"/>
  <c r="I84" i="2"/>
  <c r="I79" i="2"/>
  <c r="I91" i="2"/>
  <c r="I95" i="2"/>
  <c r="I83" i="2"/>
  <c r="I87" i="2"/>
  <c r="I86" i="2"/>
  <c r="I92" i="2"/>
  <c r="I94" i="2"/>
  <c r="I56" i="2"/>
  <c r="I38" i="2"/>
  <c r="I48" i="2"/>
  <c r="I46" i="2"/>
  <c r="I55" i="2"/>
  <c r="I42" i="2"/>
  <c r="I52" i="2"/>
  <c r="I47" i="2"/>
  <c r="I49" i="2"/>
  <c r="I43" i="2"/>
  <c r="I40" i="2"/>
  <c r="I37" i="2"/>
  <c r="I54" i="2"/>
  <c r="I53" i="2"/>
  <c r="I39" i="2"/>
  <c r="I25" i="2"/>
  <c r="I50" i="2"/>
  <c r="I33" i="2"/>
  <c r="I67" i="2"/>
  <c r="I61" i="2"/>
  <c r="I58" i="2"/>
  <c r="I64" i="2"/>
  <c r="I63" i="2"/>
  <c r="I60" i="2"/>
  <c r="I29" i="2"/>
  <c r="I41" i="2"/>
  <c r="I45" i="2"/>
  <c r="I66" i="2"/>
  <c r="I36" i="2"/>
  <c r="I31" i="2"/>
  <c r="I32" i="2"/>
  <c r="I35" i="2"/>
  <c r="I34" i="2"/>
  <c r="I44" i="2"/>
  <c r="I19" i="2" l="1"/>
  <c r="I23" i="2"/>
  <c r="I20" i="2"/>
  <c r="I22" i="2"/>
  <c r="I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<sst xmlns="http://schemas.openxmlformats.org/spreadsheetml/2006/main" count="3507" uniqueCount="445">
  <si>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</si>
  <si>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</si>
  <si>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</si>
  <si>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</si>
  <si>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</si>
  <si>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</si>
  <si>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</si>
  <si>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</si>
  <si>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</si>
  <si>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</si>
  <si>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</si>
  <si>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</si>
  <si>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</si>
  <si>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</si>
  <si>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</si>
  <si>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</si>
  <si>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</si>
  <si>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</si>
  <si>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</si>
  <si>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</si>
  <si>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</si>
  <si>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</si>
  <si>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</si>
  <si>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</si>
  <si>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</si>
  <si>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</si>
  <si>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</si>
  <si>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</si>
  <si>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</si>
  <si>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</si>
  <si>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</si>
  <si>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</si>
  <si>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</si>
  <si>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</si>
  <si>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</si>
  <si>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</si>
  <si>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</si>
  <si>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</si>
  <si>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</si>
  <si>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</si>
  <si>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</si>
  <si>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</si>
  <si>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</si>
  <si>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</si>
  <si>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</si>
  <si>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</si>
  <si>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</si>
  <si>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</si>
  <si>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</si>
  <si>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</si>
  <si>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</si>
  <si>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</si>
  <si>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</si>
  <si>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</si>
  <si>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</si>
  <si>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</si>
  <si>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</si>
  <si>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</si>
  <si>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</si>
  <si>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</si>
  <si>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</si>
  <si>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</si>
  <si>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</si>
  <si>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</si>
  <si>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</si>
  <si>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</si>
  <si>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</si>
  <si>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</si>
  <si>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</si>
  <si>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</si>
  <si>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</si>
  <si>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</si>
  <si>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</si>
  <si>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</si>
  <si>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</si>
  <si>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</si>
  <si>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</si>
  <si>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</si>
  <si>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</si>
  <si>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</si>
  <si>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</si>
  <si>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</si>
  <si>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</si>
  <si>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</si>
  <si>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</si>
  <si>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</si>
  <si>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</si>
  <si>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</si>
  <si>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</si>
  <si>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</si>
  <si>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</si>
  <si>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</si>
  <si>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</si>
  <si>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</si>
  <si>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</si>
  <si>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</si>
  <si>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</si>
  <si>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</si>
  <si>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</si>
  <si>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</si>
  <si>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</si>
  <si>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</si>
  <si>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</si>
  <si>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</si>
  <si>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</si>
  <si>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</si>
  <si>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</si>
  <si>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</si>
  <si>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</si>
  <si>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</si>
  <si>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</si>
  <si>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</si>
  <si>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</si>
  <si>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</si>
  <si>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</si>
  <si>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</si>
  <si>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</si>
  <si>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</si>
  <si>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</si>
  <si>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</si>
  <si>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</si>
  <si>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</si>
  <si>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</si>
  <si>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</si>
  <si>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</si>
  <si>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</si>
  <si>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</si>
  <si>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</si>
  <si>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</si>
  <si>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</si>
  <si>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</si>
  <si>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</si>
  <si>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</si>
  <si>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</si>
  <si>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</si>
  <si>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</si>
  <si>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</si>
  <si>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</si>
  <si>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</si>
  <si>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</si>
  <si>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</si>
  <si>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</si>
  <si>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</si>
  <si>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</si>
  <si>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</si>
  <si>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</si>
  <si>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</si>
  <si>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</si>
  <si>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</si>
  <si>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</si>
  <si>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</si>
  <si>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</si>
  <si>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</si>
  <si>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</si>
  <si>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</si>
  <si>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</si>
  <si>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</si>
  <si>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</si>
  <si>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</si>
  <si>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</si>
  <si>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</si>
  <si>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</si>
  <si>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</si>
  <si>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</si>
  <si>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</si>
  <si>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</si>
  <si>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</si>
  <si>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</si>
  <si>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</si>
  <si>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</si>
  <si>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</si>
  <si>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</si>
  <si>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</si>
  <si>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</si>
  <si>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</si>
  <si>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</si>
  <si>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</si>
  <si>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</si>
  <si>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</si>
  <si>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</si>
  <si>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</si>
  <si>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</si>
  <si>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</si>
  <si>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</si>
  <si>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</si>
  <si>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</si>
  <si>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</si>
  <si>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</si>
  <si>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</si>
  <si>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</si>
  <si>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</si>
  <si>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</si>
  <si>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</si>
  <si>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</si>
  <si>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</si>
  <si>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</si>
  <si>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</si>
  <si>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</si>
  <si>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</si>
  <si>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</si>
  <si>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</si>
  <si>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</si>
  <si>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</si>
  <si>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</si>
  <si>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</si>
  <si>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</si>
  <si>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</si>
  <si>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</si>
  <si>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</si>
  <si>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</si>
  <si>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</si>
  <si>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</si>
  <si>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</si>
  <si>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</si>
  <si>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</si>
  <si>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</si>
  <si>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</si>
  <si>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</si>
  <si>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</si>
  <si>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</si>
  <si>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</si>
  <si>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</si>
  <si>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</si>
  <si>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</si>
  <si>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</si>
  <si>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</si>
  <si>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</si>
  <si>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</si>
  <si>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</si>
  <si>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</si>
  <si>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</si>
  <si>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</si>
  <si>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</si>
  <si>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</si>
  <si>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</si>
  <si>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</si>
  <si>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</si>
  <si>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</si>
  <si>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</si>
  <si>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</si>
  <si>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</si>
  <si>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</si>
  <si>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</si>
  <si>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</si>
  <si>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</si>
  <si>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</si>
  <si>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</si>
  <si>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</si>
  <si>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</si>
  <si>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</si>
  <si>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</si>
  <si>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</si>
  <si>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</si>
  <si>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</si>
  <si>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</si>
  <si>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</si>
  <si>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</si>
  <si>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</si>
  <si>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</si>
  <si>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</si>
  <si>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</si>
  <si>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</si>
  <si>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</si>
  <si>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</si>
  <si>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</si>
  <si>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</si>
  <si>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</si>
  <si>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</si>
  <si>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</si>
  <si>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</si>
  <si>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</si>
  <si>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</si>
  <si>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</si>
  <si>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</si>
  <si>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</si>
  <si>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</si>
  <si>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</si>
  <si>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</si>
  <si>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</si>
  <si>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</si>
  <si>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</si>
  <si>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</si>
  <si>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</si>
  <si>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</si>
  <si>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</si>
  <si>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</si>
  <si>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</si>
  <si>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</si>
  <si>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</si>
  <si>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</si>
  <si>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</si>
  <si>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</si>
  <si>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</si>
  <si>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</si>
  <si>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</si>
  <si>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</si>
  <si>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</si>
  <si>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</si>
  <si>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</si>
  <si>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</si>
  <si>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</si>
  <si>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</si>
  <si>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</si>
  <si>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</si>
  <si>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</si>
  <si>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</si>
  <si>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</si>
  <si>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</si>
  <si>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</si>
  <si>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</si>
  <si>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</si>
  <si>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</si>
  <si>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</si>
  <si>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</si>
  <si>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</si>
  <si>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</si>
  <si>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</si>
  <si>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</si>
  <si>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</si>
  <si>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</si>
  <si>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</si>
  <si>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</si>
  <si>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</si>
  <si>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</si>
  <si>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</si>
  <si>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</si>
  <si>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</si>
  <si>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</si>
  <si>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</si>
  <si>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</si>
  <si>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</si>
  <si>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</si>
  <si>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</si>
  <si>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</si>
  <si>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</si>
  <si>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</si>
  <si>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</si>
  <si>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</si>
  <si>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</si>
  <si>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</si>
  <si>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</si>
  <si>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</si>
  <si>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</si>
  <si>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</si>
  <si>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</si>
  <si>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</si>
  <si>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</si>
  <si>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Dle třídy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</si>
  <si>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</si>
  <si>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</si>
  <si>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</si>
  <si>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</si>
  <si>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</si>
  <si>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</si>
  <si>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</si>
  <si>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</si>
  <si>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</si>
  <si>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</si>
  <si>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</si>
  <si>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</si>
  <si>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</si>
  <si>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</si>
  <si>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</si>
  <si>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</si>
  <si>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</si>
  <si>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</si>
  <si>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</si>
  <si>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</si>
  <si>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</si>
  <si>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</si>
  <si>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</si>
  <si>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</si>
  <si>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</si>
  <si>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</si>
  <si>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</si>
  <si>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</si>
  <si>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</si>
  <si>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</si>
  <si>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</si>
  <si>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</si>
  <si>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</si>
  <si>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</si>
  <si>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</si>
  <si>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</si>
  <si>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</si>
  <si>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</si>
  <si>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</si>
  <si>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</si>
  <si>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</si>
  <si>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</si>
  <si>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</si>
  <si>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</si>
  <si>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</si>
  <si>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</si>
  <si>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</si>
  <si>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</si>
  <si>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</si>
  <si>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</si>
  <si>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</si>
  <si>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</si>
  <si>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</si>
  <si>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</si>
  <si>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</si>
  <si>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</si>
  <si>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</si>
  <si>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</si>
  <si>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Pomocník na celkové pořadí za oba starty</t>
  </si>
  <si>
    <t>druhý výsledek body</t>
  </si>
  <si>
    <t>druhý výsledek čas</t>
  </si>
  <si>
    <t>body celkem</t>
  </si>
  <si>
    <t>čas celkem</t>
  </si>
  <si>
    <t>pořadí</t>
  </si>
  <si>
    <t>1. Mistrovství ČR v Rally Obedience</t>
  </si>
  <si>
    <t>KO ČR</t>
  </si>
  <si>
    <t>Tachyon</t>
  </si>
  <si>
    <t>29. - 30. 06. 2024</t>
  </si>
  <si>
    <t>NE</t>
  </si>
  <si>
    <t>Trinčková</t>
  </si>
  <si>
    <t>Šimunková</t>
  </si>
  <si>
    <t>Březinová</t>
  </si>
  <si>
    <t>Nováková</t>
  </si>
  <si>
    <t>Štursová</t>
  </si>
  <si>
    <t>Sommrová</t>
  </si>
  <si>
    <t xml:space="preserve">Sajdoková </t>
  </si>
  <si>
    <t>Karin</t>
  </si>
  <si>
    <t>Alexandra</t>
  </si>
  <si>
    <t xml:space="preserve">Monika </t>
  </si>
  <si>
    <t>Zdeňka</t>
  </si>
  <si>
    <t>Martina</t>
  </si>
  <si>
    <t>Jana</t>
  </si>
  <si>
    <t xml:space="preserve">Bára </t>
  </si>
  <si>
    <t>Xyro Black ze Shetlandů</t>
  </si>
  <si>
    <t>Bellinda z Kutských luk</t>
  </si>
  <si>
    <t xml:space="preserve">Jabba </t>
  </si>
  <si>
    <t>Allegra z Nefritu</t>
  </si>
  <si>
    <t>Láska Srdcové eso</t>
  </si>
  <si>
    <t>Terezka Dajavera</t>
  </si>
  <si>
    <t>Crasna Maaya z Molu Es</t>
  </si>
  <si>
    <t>SHE</t>
  </si>
  <si>
    <t>CCH</t>
  </si>
  <si>
    <t>XJRT</t>
  </si>
  <si>
    <t>BOC</t>
  </si>
  <si>
    <t>AUO</t>
  </si>
  <si>
    <t>CSV</t>
  </si>
  <si>
    <t>Veronika Kučeriková (CZ)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</si>
</sst>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6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medium">
        <color theme="1"/>
      </top>
      <bottom style="medium">
        <color theme="1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 style="thin">
        <color auto="1"/>
      </top>
      <bottom style="thin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rgb="FFFF0000"/>
      </left>
      <right style="thin">
        <color theme="0" tint="-0.34998626667073579"/>
      </right>
      <top style="thick">
        <color rgb="FFFF0000"/>
      </top>
      <bottom style="medium">
        <color indexed="64"/>
      </bottom>
      <diagonal/>
    </border>
    <border>
      <left style="thin">
        <color theme="0" tint="-0.34998626667073579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rgb="FFFF0000"/>
      </right>
      <top/>
      <bottom style="thin">
        <color theme="0" tint="-0.34998626667073579"/>
      </bottom>
      <diagonal/>
    </border>
    <border>
      <left style="thick">
        <color rgb="FFFF00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rgb="FFFF0000"/>
      </left>
      <right style="thin">
        <color theme="0" tint="-0.34998626667073579"/>
      </right>
      <top style="thin">
        <color theme="0" tint="-0.34998626667073579"/>
      </top>
      <bottom style="thick">
        <color rgb="FFFF0000"/>
      </bottom>
      <diagonal/>
    </border>
    <border>
      <left style="thin">
        <color theme="0" tint="-0.34998626667073579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20" fillId="0" borderId="0"/>
    <xf numFmtId="0" fontId="19" fillId="0" borderId="0"/>
    <xf numFmtId="0" fontId="18" fillId="0" borderId="0"/>
    <xf numFmtId="0" fontId="16" fillId="0" borderId="0"/>
    <xf numFmtId="0" fontId="14" fillId="0" borderId="0"/>
    <xf numFmtId="0" fontId="14" fillId="0" borderId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8" applyNumberFormat="0" applyFill="0" applyAlignment="0" applyProtection="0"/>
    <xf numFmtId="0" fontId="17" fillId="0" borderId="0"/>
    <xf numFmtId="0" fontId="4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49" applyNumberFormat="0" applyFill="0" applyAlignment="0" applyProtection="0"/>
    <xf numFmtId="0" fontId="12" fillId="0" borderId="0"/>
    <xf numFmtId="0" fontId="12" fillId="0" borderId="0"/>
    <xf numFmtId="0" fontId="7" fillId="0" borderId="0"/>
  </cellStyleXfs>
  <cellXfs count="534">
    <xf numFmtId="0" fontId="0" fillId="0" borderId="0" xfId="0"/>
    <xf numFmtId="0" fontId="21" fillId="0" borderId="0" xfId="1" applyFont="1"/>
    <xf numFmtId="0" fontId="19" fillId="0" borderId="0" xfId="2"/>
    <xf numFmtId="0" fontId="19" fillId="0" borderId="0" xfId="2" applyAlignment="1">
      <alignment horizontal="center"/>
    </xf>
    <xf numFmtId="0" fontId="22" fillId="0" borderId="0" xfId="1" applyFont="1" applyAlignment="1">
      <alignment vertical="center"/>
    </xf>
    <xf numFmtId="0" fontId="20" fillId="0" borderId="0" xfId="1" applyAlignment="1">
      <alignment vertical="center"/>
    </xf>
    <xf numFmtId="0" fontId="20" fillId="0" borderId="0" xfId="1"/>
    <xf numFmtId="0" fontId="23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0" fillId="0" borderId="0" xfId="1" applyAlignment="1">
      <alignment horizontal="left"/>
    </xf>
    <xf numFmtId="0" fontId="25" fillId="0" borderId="0" xfId="2" applyFont="1" applyAlignment="1">
      <alignment horizontal="center"/>
    </xf>
    <xf numFmtId="49" fontId="27" fillId="0" borderId="0" xfId="0" applyNumberFormat="1" applyFont="1"/>
    <xf numFmtId="49" fontId="28" fillId="0" borderId="0" xfId="0" applyNumberFormat="1" applyFont="1"/>
    <xf numFmtId="0" fontId="29" fillId="0" borderId="0" xfId="0" applyFont="1"/>
    <xf numFmtId="0" fontId="32" fillId="0" borderId="0" xfId="1" applyFont="1" applyAlignment="1">
      <alignment vertical="center"/>
    </xf>
    <xf numFmtId="0" fontId="20" fillId="3" borderId="3" xfId="1" applyFill="1" applyBorder="1"/>
    <xf numFmtId="49" fontId="20" fillId="3" borderId="5" xfId="1" applyNumberFormat="1" applyFill="1" applyBorder="1" applyAlignment="1">
      <alignment horizontal="center"/>
    </xf>
    <xf numFmtId="0" fontId="20" fillId="0" borderId="8" xfId="1" applyBorder="1"/>
    <xf numFmtId="0" fontId="35" fillId="0" borderId="0" xfId="2" applyFont="1"/>
    <xf numFmtId="0" fontId="36" fillId="0" borderId="0" xfId="2" applyFont="1" applyAlignment="1">
      <alignment horizontal="center"/>
    </xf>
    <xf numFmtId="0" fontId="22" fillId="0" borderId="0" xfId="1" applyFont="1" applyAlignment="1">
      <alignment horizontal="center"/>
    </xf>
    <xf numFmtId="0" fontId="20" fillId="0" borderId="7" xfId="1" applyBorder="1" applyAlignment="1">
      <alignment horizontal="center"/>
    </xf>
    <xf numFmtId="0" fontId="33" fillId="0" borderId="0" xfId="0" applyFont="1"/>
    <xf numFmtId="0" fontId="39" fillId="0" borderId="0" xfId="2" applyFont="1"/>
    <xf numFmtId="0" fontId="27" fillId="0" borderId="0" xfId="0" applyFont="1"/>
    <xf numFmtId="0" fontId="40" fillId="0" borderId="0" xfId="0" applyFont="1"/>
    <xf numFmtId="0" fontId="16" fillId="0" borderId="0" xfId="4"/>
    <xf numFmtId="0" fontId="21" fillId="0" borderId="0" xfId="4" applyFont="1"/>
    <xf numFmtId="0" fontId="32" fillId="0" borderId="0" xfId="4" applyFont="1" applyAlignment="1">
      <alignment vertical="center"/>
    </xf>
    <xf numFmtId="0" fontId="22" fillId="0" borderId="0" xfId="4" applyFont="1" applyAlignment="1">
      <alignment horizontal="center"/>
    </xf>
    <xf numFmtId="0" fontId="24" fillId="0" borderId="0" xfId="4" applyFont="1" applyAlignment="1">
      <alignment horizontal="center"/>
    </xf>
    <xf numFmtId="0" fontId="16" fillId="0" borderId="7" xfId="4" applyBorder="1"/>
    <xf numFmtId="0" fontId="16" fillId="3" borderId="6" xfId="4" applyFill="1" applyBorder="1"/>
    <xf numFmtId="49" fontId="16" fillId="3" borderId="43" xfId="4" applyNumberFormat="1" applyFill="1" applyBorder="1" applyAlignment="1">
      <alignment horizontal="center"/>
    </xf>
    <xf numFmtId="0" fontId="42" fillId="0" borderId="20" xfId="1" applyFont="1" applyBorder="1" applyAlignment="1">
      <alignment horizontal="center" vertical="center"/>
    </xf>
    <xf numFmtId="49" fontId="26" fillId="0" borderId="10" xfId="0" applyNumberFormat="1" applyFont="1" applyBorder="1"/>
    <xf numFmtId="0" fontId="0" fillId="0" borderId="11" xfId="0" applyBorder="1"/>
    <xf numFmtId="49" fontId="26" fillId="0" borderId="7" xfId="0" applyNumberFormat="1" applyFont="1" applyBorder="1"/>
    <xf numFmtId="0" fontId="0" fillId="0" borderId="7" xfId="0" applyBorder="1"/>
    <xf numFmtId="0" fontId="14" fillId="0" borderId="0" xfId="5"/>
    <xf numFmtId="0" fontId="21" fillId="0" borderId="0" xfId="5" applyFont="1"/>
    <xf numFmtId="0" fontId="14" fillId="0" borderId="0" xfId="6"/>
    <xf numFmtId="0" fontId="32" fillId="0" borderId="0" xfId="6" applyFont="1" applyAlignment="1">
      <alignment vertical="center"/>
    </xf>
    <xf numFmtId="0" fontId="24" fillId="0" borderId="0" xfId="6" applyFont="1" applyAlignment="1">
      <alignment horizontal="left" vertical="center"/>
    </xf>
    <xf numFmtId="0" fontId="14" fillId="0" borderId="0" xfId="6" applyAlignment="1">
      <alignment horizontal="left"/>
    </xf>
    <xf numFmtId="0" fontId="14" fillId="3" borderId="3" xfId="5" applyFill="1" applyBorder="1"/>
    <xf numFmtId="49" fontId="14" fillId="3" borderId="5" xfId="5" applyNumberFormat="1" applyFill="1" applyBorder="1" applyAlignment="1">
      <alignment horizontal="center"/>
    </xf>
    <xf numFmtId="0" fontId="45" fillId="0" borderId="20" xfId="5" applyFont="1" applyBorder="1" applyAlignment="1">
      <alignment horizontal="center" vertical="center"/>
    </xf>
    <xf numFmtId="0" fontId="14" fillId="0" borderId="8" xfId="5" applyBorder="1"/>
    <xf numFmtId="0" fontId="13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7" fillId="4" borderId="7" xfId="0" applyFont="1" applyFill="1" applyBorder="1" applyAlignment="1">
      <alignment horizontal="center"/>
    </xf>
    <xf numFmtId="0" fontId="47" fillId="4" borderId="7" xfId="0" applyFont="1" applyFill="1" applyBorder="1" applyAlignment="1">
      <alignment horizontal="left"/>
    </xf>
    <xf numFmtId="0" fontId="40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40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7" fillId="0" borderId="1" xfId="2" applyFont="1" applyBorder="1" applyAlignment="1">
      <alignment horizontal="left"/>
    </xf>
    <xf numFmtId="0" fontId="0" fillId="0" borderId="2" xfId="0" applyBorder="1"/>
    <xf numFmtId="0" fontId="16" fillId="0" borderId="66" xfId="4" applyBorder="1"/>
    <xf numFmtId="0" fontId="16" fillId="0" borderId="74" xfId="4" applyBorder="1"/>
    <xf numFmtId="0" fontId="15" fillId="0" borderId="66" xfId="3" applyFont="1" applyBorder="1"/>
    <xf numFmtId="0" fontId="15" fillId="0" borderId="74" xfId="3" applyFont="1" applyBorder="1"/>
    <xf numFmtId="0" fontId="54" fillId="0" borderId="0" xfId="4" applyFont="1"/>
    <xf numFmtId="0" fontId="12" fillId="0" borderId="0" xfId="27"/>
    <xf numFmtId="0" fontId="21" fillId="0" borderId="0" xfId="27" applyFont="1"/>
    <xf numFmtId="0" fontId="32" fillId="0" borderId="0" xfId="27" applyFont="1" applyAlignment="1">
      <alignment vertical="center"/>
    </xf>
    <xf numFmtId="0" fontId="12" fillId="0" borderId="0" xfId="28"/>
    <xf numFmtId="0" fontId="22" fillId="0" borderId="0" xfId="27" applyFont="1" applyAlignment="1">
      <alignment horizontal="center"/>
    </xf>
    <xf numFmtId="0" fontId="24" fillId="0" borderId="0" xfId="27" applyFont="1" applyAlignment="1">
      <alignment horizontal="center"/>
    </xf>
    <xf numFmtId="0" fontId="24" fillId="0" borderId="0" xfId="28" applyFont="1" applyAlignment="1">
      <alignment horizontal="left" vertical="center"/>
    </xf>
    <xf numFmtId="0" fontId="12" fillId="0" borderId="0" xfId="28" applyAlignment="1">
      <alignment horizontal="left"/>
    </xf>
    <xf numFmtId="0" fontId="12" fillId="0" borderId="7" xfId="27" applyBorder="1"/>
    <xf numFmtId="0" fontId="12" fillId="3" borderId="6" xfId="27" applyFill="1" applyBorder="1"/>
    <xf numFmtId="49" fontId="12" fillId="3" borderId="43" xfId="27" applyNumberFormat="1" applyFill="1" applyBorder="1" applyAlignment="1">
      <alignment horizontal="center"/>
    </xf>
    <xf numFmtId="0" fontId="12" fillId="0" borderId="8" xfId="27" applyBorder="1"/>
    <xf numFmtId="0" fontId="12" fillId="0" borderId="86" xfId="27" applyBorder="1"/>
    <xf numFmtId="0" fontId="17" fillId="0" borderId="0" xfId="2" applyFont="1"/>
    <xf numFmtId="0" fontId="12" fillId="5" borderId="77" xfId="27" applyFill="1" applyBorder="1" applyAlignment="1" applyProtection="1">
      <alignment horizontal="center" vertical="center"/>
      <protection locked="0"/>
    </xf>
    <xf numFmtId="0" fontId="16" fillId="5" borderId="77" xfId="4" applyFill="1" applyBorder="1" applyAlignment="1" applyProtection="1">
      <alignment horizontal="center" vertical="center"/>
      <protection locked="0"/>
    </xf>
    <xf numFmtId="0" fontId="15" fillId="5" borderId="77" xfId="3" applyFont="1" applyFill="1" applyBorder="1" applyAlignment="1" applyProtection="1">
      <alignment horizontal="center" vertical="center"/>
      <protection locked="0"/>
    </xf>
    <xf numFmtId="0" fontId="11" fillId="5" borderId="77" xfId="3" applyFont="1" applyFill="1" applyBorder="1" applyAlignment="1" applyProtection="1">
      <alignment horizontal="center" vertical="center"/>
      <protection locked="0"/>
    </xf>
    <xf numFmtId="20" fontId="19" fillId="8" borderId="87" xfId="2" applyNumberFormat="1" applyFill="1" applyBorder="1"/>
    <xf numFmtId="0" fontId="17" fillId="7" borderId="7" xfId="2" applyFont="1" applyFill="1" applyBorder="1" applyAlignment="1" applyProtection="1">
      <alignment horizontal="center"/>
      <protection locked="0"/>
    </xf>
    <xf numFmtId="20" fontId="35" fillId="7" borderId="0" xfId="2" applyNumberFormat="1" applyFont="1" applyFill="1" applyProtection="1">
      <protection locked="0"/>
    </xf>
    <xf numFmtId="0" fontId="10" fillId="5" borderId="77" xfId="4" applyFont="1" applyFill="1" applyBorder="1" applyAlignment="1" applyProtection="1">
      <alignment horizontal="center" vertical="center"/>
      <protection locked="0"/>
    </xf>
    <xf numFmtId="0" fontId="9" fillId="5" borderId="77" xfId="4" applyFont="1" applyFill="1" applyBorder="1" applyAlignment="1" applyProtection="1">
      <alignment horizontal="center" vertical="center"/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24" fillId="0" borderId="0" xfId="1" applyFont="1"/>
    <xf numFmtId="0" fontId="38" fillId="0" borderId="0" xfId="1" applyFont="1"/>
    <xf numFmtId="0" fontId="22" fillId="9" borderId="88" xfId="1" applyFont="1" applyFill="1" applyBorder="1" applyAlignment="1" applyProtection="1">
      <alignment vertical="center"/>
      <protection locked="0"/>
    </xf>
    <xf numFmtId="164" fontId="33" fillId="0" borderId="0" xfId="0" applyNumberFormat="1" applyFont="1"/>
    <xf numFmtId="0" fontId="52" fillId="0" borderId="0" xfId="1" applyFont="1" applyAlignment="1">
      <alignment horizontal="left" vertical="center" wrapText="1"/>
    </xf>
    <xf numFmtId="49" fontId="30" fillId="2" borderId="3" xfId="0" applyNumberFormat="1" applyFont="1" applyFill="1" applyBorder="1" applyAlignment="1">
      <alignment horizontal="center" vertical="top" wrapText="1"/>
    </xf>
    <xf numFmtId="49" fontId="31" fillId="2" borderId="4" xfId="0" applyNumberFormat="1" applyFont="1" applyFill="1" applyBorder="1" applyAlignment="1">
      <alignment horizontal="center" vertical="top"/>
    </xf>
    <xf numFmtId="49" fontId="31" fillId="2" borderId="51" xfId="0" applyNumberFormat="1" applyFont="1" applyFill="1" applyBorder="1" applyAlignment="1">
      <alignment horizontal="center" vertical="top"/>
    </xf>
    <xf numFmtId="49" fontId="31" fillId="2" borderId="26" xfId="0" applyNumberFormat="1" applyFont="1" applyFill="1" applyBorder="1" applyAlignment="1">
      <alignment horizontal="center" vertical="top"/>
    </xf>
    <xf numFmtId="49" fontId="31" fillId="2" borderId="5" xfId="0" applyNumberFormat="1" applyFont="1" applyFill="1" applyBorder="1" applyAlignment="1">
      <alignment horizontal="center" vertical="top"/>
    </xf>
    <xf numFmtId="0" fontId="22" fillId="2" borderId="3" xfId="2" applyFont="1" applyFill="1" applyBorder="1" applyAlignment="1">
      <alignment horizontal="center" vertical="top"/>
    </xf>
    <xf numFmtId="0" fontId="22" fillId="2" borderId="5" xfId="2" applyFont="1" applyFill="1" applyBorder="1" applyAlignment="1">
      <alignment horizontal="center" vertical="top"/>
    </xf>
    <xf numFmtId="0" fontId="19" fillId="0" borderId="87" xfId="2" applyBorder="1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left" vertical="center"/>
    </xf>
    <xf numFmtId="166" fontId="0" fillId="0" borderId="0" xfId="0" applyNumberFormat="1"/>
    <xf numFmtId="0" fontId="22" fillId="2" borderId="51" xfId="2" applyFont="1" applyFill="1" applyBorder="1" applyAlignment="1">
      <alignment horizontal="center" vertical="top"/>
    </xf>
    <xf numFmtId="0" fontId="19" fillId="0" borderId="22" xfId="2" applyBorder="1"/>
    <xf numFmtId="166" fontId="19" fillId="0" borderId="89" xfId="2" applyNumberFormat="1" applyBorder="1"/>
    <xf numFmtId="0" fontId="19" fillId="7" borderId="87" xfId="2" applyFill="1" applyBorder="1"/>
    <xf numFmtId="0" fontId="19" fillId="7" borderId="87" xfId="2" applyFill="1" applyBorder="1" applyAlignment="1">
      <alignment horizontal="center"/>
    </xf>
    <xf numFmtId="0" fontId="22" fillId="0" borderId="0" xfId="4" applyFont="1" applyAlignment="1">
      <alignment vertical="top"/>
    </xf>
    <xf numFmtId="0" fontId="22" fillId="0" borderId="0" xfId="27" applyFont="1" applyAlignment="1">
      <alignment vertical="top"/>
    </xf>
    <xf numFmtId="0" fontId="55" fillId="0" borderId="0" xfId="27" applyFont="1" applyAlignment="1">
      <alignment horizontal="center"/>
    </xf>
    <xf numFmtId="0" fontId="55" fillId="0" borderId="0" xfId="4" applyFont="1" applyAlignment="1">
      <alignment horizontal="center"/>
    </xf>
    <xf numFmtId="0" fontId="25" fillId="0" borderId="7" xfId="4" applyFont="1" applyBorder="1" applyAlignment="1">
      <alignment horizontal="center" vertical="center"/>
    </xf>
    <xf numFmtId="0" fontId="25" fillId="0" borderId="7" xfId="27" applyFont="1" applyBorder="1" applyAlignment="1">
      <alignment horizontal="center" vertical="center"/>
    </xf>
    <xf numFmtId="0" fontId="32" fillId="0" borderId="7" xfId="4" applyFont="1" applyBorder="1" applyAlignment="1">
      <alignment horizontal="center" vertical="center"/>
    </xf>
    <xf numFmtId="0" fontId="20" fillId="10" borderId="7" xfId="1" applyFill="1" applyBorder="1" applyAlignment="1">
      <alignment horizontal="center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5" fillId="5" borderId="77" xfId="4" applyFont="1" applyFill="1" applyBorder="1" applyAlignment="1" applyProtection="1">
      <alignment horizontal="center" vertical="center"/>
      <protection locked="0"/>
    </xf>
    <xf numFmtId="49" fontId="56" fillId="2" borderId="53" xfId="0" applyNumberFormat="1" applyFont="1" applyFill="1" applyBorder="1" applyAlignment="1">
      <alignment horizontal="center" vertical="top" wrapText="1"/>
    </xf>
    <xf numFmtId="49" fontId="56" fillId="2" borderId="54" xfId="0" applyNumberFormat="1" applyFont="1" applyFill="1" applyBorder="1" applyAlignment="1">
      <alignment horizontal="center" vertical="top"/>
    </xf>
    <xf numFmtId="0" fontId="57" fillId="0" borderId="55" xfId="0" applyFont="1" applyBorder="1" applyProtection="1">
      <protection locked="0"/>
    </xf>
    <xf numFmtId="164" fontId="57" fillId="0" borderId="56" xfId="0" applyNumberFormat="1" applyFont="1" applyBorder="1" applyProtection="1">
      <protection locked="0"/>
    </xf>
    <xf numFmtId="0" fontId="57" fillId="0" borderId="57" xfId="0" applyFont="1" applyBorder="1" applyProtection="1">
      <protection locked="0"/>
    </xf>
    <xf numFmtId="164" fontId="57" fillId="0" borderId="58" xfId="0" applyNumberFormat="1" applyFont="1" applyBorder="1" applyProtection="1">
      <protection locked="0"/>
    </xf>
    <xf numFmtId="0" fontId="57" fillId="0" borderId="59" xfId="0" applyFont="1" applyBorder="1" applyProtection="1">
      <protection locked="0"/>
    </xf>
    <xf numFmtId="164" fontId="57" fillId="0" borderId="60" xfId="0" applyNumberFormat="1" applyFont="1" applyBorder="1" applyProtection="1">
      <protection locked="0"/>
    </xf>
    <xf numFmtId="0" fontId="37" fillId="0" borderId="0" xfId="2" applyFont="1"/>
    <xf numFmtId="0" fontId="17" fillId="7" borderId="11" xfId="2" applyFont="1" applyFill="1" applyBorder="1" applyAlignment="1" applyProtection="1">
      <alignment horizontal="center"/>
      <protection locked="0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58" fillId="0" borderId="0" xfId="0" applyFont="1"/>
    <xf numFmtId="0" fontId="60" fillId="0" borderId="0" xfId="1" applyFont="1" applyAlignment="1">
      <alignment horizontal="left" vertical="center" wrapText="1"/>
    </xf>
    <xf numFmtId="20" fontId="19" fillId="8" borderId="7" xfId="2" applyNumberFormat="1" applyFill="1" applyBorder="1"/>
    <xf numFmtId="0" fontId="17" fillId="7" borderId="87" xfId="2" applyFont="1" applyFill="1" applyBorder="1" applyAlignment="1" applyProtection="1">
      <alignment horizontal="center"/>
      <protection locked="0"/>
    </xf>
    <xf numFmtId="0" fontId="34" fillId="2" borderId="3" xfId="2" applyFont="1" applyFill="1" applyBorder="1" applyAlignment="1">
      <alignment horizontal="center" vertical="top" wrapText="1"/>
    </xf>
    <xf numFmtId="0" fontId="22" fillId="2" borderId="4" xfId="2" applyFont="1" applyFill="1" applyBorder="1" applyAlignment="1">
      <alignment horizontal="center" vertical="top"/>
    </xf>
    <xf numFmtId="0" fontId="27" fillId="0" borderId="94" xfId="0" applyFont="1" applyBorder="1" applyAlignment="1">
      <alignment horizontal="center"/>
    </xf>
    <xf numFmtId="49" fontId="26" fillId="7" borderId="87" xfId="0" applyNumberFormat="1" applyFont="1" applyFill="1" applyBorder="1" applyAlignment="1">
      <alignment horizontal="center"/>
    </xf>
    <xf numFmtId="49" fontId="26" fillId="7" borderId="7" xfId="0" applyNumberFormat="1" applyFont="1" applyFill="1" applyBorder="1" applyAlignment="1">
      <alignment horizontal="center"/>
    </xf>
    <xf numFmtId="0" fontId="17" fillId="7" borderId="87" xfId="2" applyFont="1" applyFill="1" applyBorder="1" applyAlignment="1" applyProtection="1">
      <alignment horizontal="left"/>
      <protection locked="0"/>
    </xf>
    <xf numFmtId="0" fontId="17" fillId="0" borderId="20" xfId="2" applyFont="1" applyBorder="1" applyAlignment="1">
      <alignment horizontal="left"/>
    </xf>
    <xf numFmtId="0" fontId="17" fillId="0" borderId="95" xfId="2" applyFont="1" applyBorder="1" applyAlignment="1">
      <alignment horizontal="left"/>
    </xf>
    <xf numFmtId="0" fontId="0" fillId="0" borderId="24" xfId="0" applyBorder="1"/>
    <xf numFmtId="0" fontId="0" fillId="0" borderId="87" xfId="0" applyBorder="1"/>
    <xf numFmtId="0" fontId="19" fillId="0" borderId="7" xfId="2" applyBorder="1"/>
    <xf numFmtId="0" fontId="19" fillId="0" borderId="95" xfId="2" applyBorder="1"/>
    <xf numFmtId="0" fontId="17" fillId="7" borderId="7" xfId="2" applyFont="1" applyFill="1" applyBorder="1" applyAlignment="1" applyProtection="1">
      <alignment horizontal="left"/>
      <protection locked="0"/>
    </xf>
    <xf numFmtId="0" fontId="17" fillId="7" borderId="11" xfId="2" applyFont="1" applyFill="1" applyBorder="1" applyAlignment="1" applyProtection="1">
      <alignment horizontal="left"/>
      <protection locked="0"/>
    </xf>
    <xf numFmtId="0" fontId="19" fillId="7" borderId="24" xfId="2" applyFill="1" applyBorder="1" applyAlignment="1">
      <alignment horizontal="center"/>
    </xf>
    <xf numFmtId="0" fontId="22" fillId="2" borderId="43" xfId="2" applyFont="1" applyFill="1" applyBorder="1" applyAlignment="1">
      <alignment horizontal="center" vertical="top"/>
    </xf>
    <xf numFmtId="20" fontId="19" fillId="8" borderId="93" xfId="2" applyNumberFormat="1" applyFill="1" applyBorder="1"/>
    <xf numFmtId="0" fontId="17" fillId="7" borderId="87" xfId="2" applyFont="1" applyFill="1" applyBorder="1" applyAlignment="1">
      <alignment horizontal="center"/>
    </xf>
    <xf numFmtId="0" fontId="17" fillId="7" borderId="87" xfId="2" applyFont="1" applyFill="1" applyBorder="1"/>
    <xf numFmtId="0" fontId="17" fillId="7" borderId="7" xfId="2" applyFont="1" applyFill="1" applyBorder="1" applyAlignment="1">
      <alignment horizontal="center"/>
    </xf>
    <xf numFmtId="0" fontId="17" fillId="7" borderId="7" xfId="2" applyFont="1" applyFill="1" applyBorder="1"/>
    <xf numFmtId="0" fontId="57" fillId="0" borderId="97" xfId="0" applyFont="1" applyBorder="1" applyProtection="1">
      <protection locked="0"/>
    </xf>
    <xf numFmtId="164" fontId="57" fillId="0" borderId="95" xfId="0" applyNumberFormat="1" applyFont="1" applyBorder="1" applyProtection="1">
      <protection locked="0"/>
    </xf>
    <xf numFmtId="0" fontId="53" fillId="0" borderId="0" xfId="1" applyFont="1"/>
    <xf numFmtId="0" fontId="53" fillId="0" borderId="0" xfId="2" applyFont="1"/>
    <xf numFmtId="0" fontId="53" fillId="0" borderId="0" xfId="2" applyFont="1" applyAlignment="1">
      <alignment wrapText="1"/>
    </xf>
    <xf numFmtId="0" fontId="52" fillId="0" borderId="0" xfId="1" applyFont="1" applyAlignment="1">
      <alignment vertical="center" wrapText="1"/>
    </xf>
    <xf numFmtId="0" fontId="3" fillId="0" borderId="0" xfId="1" applyFont="1"/>
    <xf numFmtId="0" fontId="3" fillId="0" borderId="0" xfId="1" applyFont="1" applyAlignment="1">
      <alignment horizontal="left"/>
    </xf>
    <xf numFmtId="0" fontId="27" fillId="0" borderId="99" xfId="0" applyFont="1" applyBorder="1" applyAlignment="1">
      <alignment horizontal="center"/>
    </xf>
    <xf numFmtId="0" fontId="62" fillId="0" borderId="108" xfId="0" applyFont="1" applyBorder="1" applyAlignment="1">
      <alignment horizontal="center" vertical="center" wrapText="1"/>
    </xf>
    <xf numFmtId="0" fontId="62" fillId="0" borderId="109" xfId="0" applyFont="1" applyBorder="1" applyAlignment="1">
      <alignment horizontal="center" vertical="center" wrapText="1"/>
    </xf>
    <xf numFmtId="164" fontId="39" fillId="0" borderId="100" xfId="0" applyNumberFormat="1" applyFont="1" applyBorder="1"/>
    <xf numFmtId="0" fontId="39" fillId="11" borderId="100" xfId="0" applyFont="1" applyFill="1" applyBorder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4" fillId="0" borderId="0" xfId="1" applyFont="1"/>
    <xf numFmtId="0" fontId="65" fillId="0" borderId="0" xfId="1" applyFont="1" applyAlignment="1">
      <alignment vertical="center" wrapText="1"/>
    </xf>
    <xf numFmtId="0" fontId="65" fillId="0" borderId="0" xfId="1" applyFont="1" applyAlignment="1">
      <alignment horizontal="left" vertical="center" wrapText="1"/>
    </xf>
    <xf numFmtId="0" fontId="59" fillId="2" borderId="110" xfId="0" applyFont="1" applyFill="1" applyBorder="1" applyAlignment="1">
      <alignment horizontal="center" vertical="center" wrapText="1"/>
    </xf>
    <xf numFmtId="0" fontId="27" fillId="0" borderId="111" xfId="0" applyFont="1" applyBorder="1" applyAlignment="1">
      <alignment horizontal="center"/>
    </xf>
    <xf numFmtId="0" fontId="27" fillId="0" borderId="112" xfId="0" applyFont="1" applyBorder="1" applyAlignment="1">
      <alignment horizontal="center"/>
    </xf>
    <xf numFmtId="0" fontId="62" fillId="0" borderId="113" xfId="0" applyFont="1" applyBorder="1" applyAlignment="1">
      <alignment horizontal="center" vertical="center" wrapText="1"/>
    </xf>
    <xf numFmtId="0" fontId="39" fillId="0" borderId="114" xfId="0" applyFont="1" applyBorder="1"/>
    <xf numFmtId="0" fontId="62" fillId="0" borderId="117" xfId="0" applyFont="1" applyBorder="1" applyAlignment="1">
      <alignment horizontal="center" vertical="center" wrapText="1"/>
    </xf>
    <xf numFmtId="0" fontId="62" fillId="0" borderId="118" xfId="0" applyFont="1" applyBorder="1" applyAlignment="1">
      <alignment horizontal="center" vertical="center" wrapText="1"/>
    </xf>
    <xf numFmtId="0" fontId="39" fillId="7" borderId="119" xfId="0" applyFont="1" applyFill="1" applyBorder="1"/>
    <xf numFmtId="164" fontId="39" fillId="7" borderId="120" xfId="0" applyNumberFormat="1" applyFont="1" applyFill="1" applyBorder="1"/>
    <xf numFmtId="0" fontId="39" fillId="7" borderId="121" xfId="0" applyFont="1" applyFill="1" applyBorder="1"/>
    <xf numFmtId="0" fontId="0" fillId="7" borderId="121" xfId="0" applyFill="1" applyBorder="1"/>
    <xf numFmtId="0" fontId="0" fillId="7" borderId="122" xfId="0" applyFill="1" applyBorder="1"/>
    <xf numFmtId="164" fontId="39" fillId="7" borderId="123" xfId="0" applyNumberFormat="1" applyFont="1" applyFill="1" applyBorder="1"/>
    <xf numFmtId="0" fontId="22" fillId="2" borderId="124" xfId="2" applyFont="1" applyFill="1" applyBorder="1" applyAlignment="1">
      <alignment horizontal="center" vertical="top"/>
    </xf>
    <xf numFmtId="0" fontId="17" fillId="7" borderId="125" xfId="2" applyFont="1" applyFill="1" applyBorder="1" applyProtection="1">
      <protection locked="0"/>
    </xf>
    <xf numFmtId="0" fontId="17" fillId="7" borderId="126" xfId="2" applyFont="1" applyFill="1" applyBorder="1" applyProtection="1">
      <protection locked="0"/>
    </xf>
    <xf numFmtId="0" fontId="17" fillId="7" borderId="1" xfId="2" applyFont="1" applyFill="1" applyBorder="1" applyProtection="1">
      <protection locked="0"/>
    </xf>
    <xf numFmtId="0" fontId="17" fillId="7" borderId="2" xfId="2" applyFont="1" applyFill="1" applyBorder="1" applyProtection="1">
      <protection locked="0"/>
    </xf>
    <xf numFmtId="0" fontId="2" fillId="0" borderId="9" xfId="1" applyFont="1" applyBorder="1" applyAlignment="1">
      <alignment horizontal="center"/>
    </xf>
    <xf numFmtId="0" fontId="17" fillId="7" borderId="22" xfId="2" applyFont="1" applyFill="1" applyBorder="1" applyAlignment="1" applyProtection="1">
      <alignment horizontal="center"/>
      <protection locked="0"/>
    </xf>
    <xf numFmtId="0" fontId="1" fillId="5" borderId="77" xfId="27" applyFont="1" applyFill="1" applyBorder="1" applyAlignment="1" applyProtection="1">
      <alignment horizontal="center" vertical="center"/>
      <protection locked="0"/>
    </xf>
    <xf numFmtId="0" fontId="0" fillId="0" borderId="44" xfId="0" applyBorder="1"/>
    <xf numFmtId="0" fontId="17" fillId="0" borderId="52" xfId="2" applyFont="1" applyBorder="1" applyAlignment="1">
      <alignment horizontal="left"/>
    </xf>
    <xf numFmtId="0" fontId="57" fillId="0" borderId="96" xfId="0" applyFont="1" applyBorder="1" applyProtection="1">
      <protection locked="0"/>
    </xf>
    <xf numFmtId="0" fontId="0" fillId="0" borderId="85" xfId="0" applyBorder="1"/>
    <xf numFmtId="0" fontId="51" fillId="0" borderId="18" xfId="2" applyFont="1" applyBorder="1" applyAlignment="1">
      <alignment horizontal="left"/>
    </xf>
    <xf numFmtId="0" fontId="22" fillId="2" borderId="4" xfId="2" applyFont="1" applyFill="1" applyBorder="1" applyAlignment="1">
      <alignment horizontal="center" vertical="top"/>
    </xf>
    <xf numFmtId="0" fontId="21" fillId="0" borderId="0" xfId="1" applyFont="1" applyAlignment="1">
      <alignment horizontal="center"/>
    </xf>
    <xf numFmtId="0" fontId="22" fillId="7" borderId="1" xfId="1" applyFont="1" applyFill="1" applyBorder="1" applyAlignment="1" applyProtection="1">
      <alignment horizontal="left" vertical="center"/>
      <protection locked="0"/>
    </xf>
    <xf numFmtId="0" fontId="22" fillId="7" borderId="2" xfId="1" applyFont="1" applyFill="1" applyBorder="1" applyAlignment="1" applyProtection="1">
      <alignment horizontal="left" vertical="center"/>
      <protection locked="0"/>
    </xf>
    <xf numFmtId="0" fontId="7" fillId="9" borderId="1" xfId="1" applyFont="1" applyFill="1" applyBorder="1" applyAlignment="1">
      <alignment horizontal="center" vertical="center"/>
    </xf>
    <xf numFmtId="0" fontId="20" fillId="9" borderId="2" xfId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20" fillId="5" borderId="2" xfId="1" applyFill="1" applyBorder="1" applyAlignment="1">
      <alignment horizontal="center" vertical="center"/>
    </xf>
    <xf numFmtId="0" fontId="2" fillId="0" borderId="9" xfId="1" applyFont="1" applyBorder="1" applyAlignment="1">
      <alignment horizontal="center"/>
    </xf>
    <xf numFmtId="0" fontId="23" fillId="7" borderId="1" xfId="1" applyFont="1" applyFill="1" applyBorder="1" applyAlignment="1" applyProtection="1">
      <alignment horizontal="left" vertical="center"/>
      <protection locked="0"/>
    </xf>
    <xf numFmtId="0" fontId="23" fillId="7" borderId="2" xfId="1" applyFont="1" applyFill="1" applyBorder="1" applyAlignment="1" applyProtection="1">
      <alignment horizontal="left" vertical="center"/>
      <protection locked="0"/>
    </xf>
    <xf numFmtId="14" fontId="22" fillId="7" borderId="1" xfId="1" applyNumberFormat="1" applyFont="1" applyFill="1" applyBorder="1" applyAlignment="1" applyProtection="1">
      <alignment horizontal="left" vertical="center"/>
      <protection locked="0"/>
    </xf>
    <xf numFmtId="14" fontId="22" fillId="7" borderId="2" xfId="1" applyNumberFormat="1" applyFont="1" applyFill="1" applyBorder="1" applyAlignment="1" applyProtection="1">
      <alignment horizontal="left" vertical="center"/>
      <protection locked="0"/>
    </xf>
    <xf numFmtId="0" fontId="52" fillId="0" borderId="101" xfId="1" applyFont="1" applyBorder="1" applyAlignment="1">
      <alignment horizontal="center" vertical="center" wrapText="1"/>
    </xf>
    <xf numFmtId="0" fontId="52" fillId="0" borderId="102" xfId="1" applyFont="1" applyBorder="1" applyAlignment="1">
      <alignment horizontal="center" vertical="center" wrapText="1"/>
    </xf>
    <xf numFmtId="0" fontId="52" fillId="0" borderId="103" xfId="1" applyFont="1" applyBorder="1" applyAlignment="1">
      <alignment horizontal="center" vertical="center" wrapText="1"/>
    </xf>
    <xf numFmtId="0" fontId="52" fillId="0" borderId="104" xfId="1" applyFont="1" applyBorder="1" applyAlignment="1">
      <alignment horizontal="center" vertical="center" wrapText="1"/>
    </xf>
    <xf numFmtId="0" fontId="52" fillId="0" borderId="98" xfId="1" applyFont="1" applyBorder="1" applyAlignment="1">
      <alignment horizontal="center" vertical="center" wrapText="1"/>
    </xf>
    <xf numFmtId="0" fontId="52" fillId="0" borderId="105" xfId="1" applyFont="1" applyBorder="1" applyAlignment="1">
      <alignment horizontal="center" vertical="center" wrapText="1"/>
    </xf>
    <xf numFmtId="0" fontId="52" fillId="0" borderId="115" xfId="1" applyFont="1" applyBorder="1" applyAlignment="1">
      <alignment horizontal="center" vertical="center" wrapText="1"/>
    </xf>
    <xf numFmtId="0" fontId="52" fillId="0" borderId="116" xfId="1" applyFont="1" applyBorder="1" applyAlignment="1">
      <alignment horizontal="center" vertical="center" wrapText="1"/>
    </xf>
    <xf numFmtId="0" fontId="52" fillId="0" borderId="106" xfId="1" applyFont="1" applyBorder="1" applyAlignment="1">
      <alignment horizontal="center" vertical="center" wrapText="1"/>
    </xf>
    <xf numFmtId="0" fontId="52" fillId="0" borderId="107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center"/>
    </xf>
    <xf numFmtId="0" fontId="22" fillId="0" borderId="9" xfId="1" applyFont="1" applyBorder="1" applyAlignment="1">
      <alignment horizontal="left" vertical="center"/>
    </xf>
    <xf numFmtId="0" fontId="22" fillId="0" borderId="2" xfId="1" applyFont="1" applyBorder="1" applyAlignment="1">
      <alignment horizontal="left" vertical="center"/>
    </xf>
    <xf numFmtId="14" fontId="22" fillId="0" borderId="1" xfId="1" applyNumberFormat="1" applyFont="1" applyBorder="1" applyAlignment="1">
      <alignment horizontal="left" vertical="center"/>
    </xf>
    <xf numFmtId="14" fontId="22" fillId="0" borderId="9" xfId="1" applyNumberFormat="1" applyFont="1" applyBorder="1" applyAlignment="1">
      <alignment horizontal="left" vertical="center"/>
    </xf>
    <xf numFmtId="14" fontId="22" fillId="0" borderId="2" xfId="1" applyNumberFormat="1" applyFont="1" applyBorder="1" applyAlignment="1">
      <alignment horizontal="left" vertical="center"/>
    </xf>
    <xf numFmtId="0" fontId="14" fillId="0" borderId="32" xfId="5" applyBorder="1" applyAlignment="1">
      <alignment horizontal="left" vertical="top"/>
    </xf>
    <xf numFmtId="0" fontId="14" fillId="0" borderId="25" xfId="5" applyBorder="1" applyAlignment="1">
      <alignment horizontal="left" vertical="top"/>
    </xf>
    <xf numFmtId="0" fontId="14" fillId="0" borderId="33" xfId="5" applyBorder="1" applyAlignment="1">
      <alignment horizontal="left" vertical="top"/>
    </xf>
    <xf numFmtId="0" fontId="23" fillId="0" borderId="32" xfId="5" applyFont="1" applyBorder="1" applyAlignment="1">
      <alignment horizontal="left" vertical="top" wrapText="1"/>
    </xf>
    <xf numFmtId="0" fontId="23" fillId="0" borderId="25" xfId="5" applyFont="1" applyBorder="1" applyAlignment="1">
      <alignment horizontal="left" vertical="top" wrapText="1"/>
    </xf>
    <xf numFmtId="0" fontId="23" fillId="0" borderId="33" xfId="5" applyFont="1" applyBorder="1" applyAlignment="1">
      <alignment horizontal="left" vertical="top" wrapText="1"/>
    </xf>
    <xf numFmtId="0" fontId="14" fillId="0" borderId="34" xfId="5" applyBorder="1" applyAlignment="1">
      <alignment horizontal="center"/>
    </xf>
    <xf numFmtId="0" fontId="14" fillId="0" borderId="12" xfId="5" applyBorder="1" applyAlignment="1">
      <alignment horizontal="center" vertical="top"/>
    </xf>
    <xf numFmtId="0" fontId="14" fillId="0" borderId="34" xfId="5" applyBorder="1" applyAlignment="1">
      <alignment horizontal="center" vertical="top"/>
    </xf>
    <xf numFmtId="0" fontId="14" fillId="0" borderId="38" xfId="5" applyBorder="1" applyAlignment="1">
      <alignment horizontal="center" vertical="top"/>
    </xf>
    <xf numFmtId="0" fontId="14" fillId="0" borderId="39" xfId="5" applyBorder="1" applyAlignment="1">
      <alignment horizontal="center" vertical="top"/>
    </xf>
    <xf numFmtId="0" fontId="24" fillId="0" borderId="35" xfId="5" applyFont="1" applyBorder="1" applyAlignment="1">
      <alignment horizontal="left" vertical="top"/>
    </xf>
    <xf numFmtId="0" fontId="24" fillId="0" borderId="36" xfId="5" applyFont="1" applyBorder="1" applyAlignment="1">
      <alignment horizontal="left" vertical="top"/>
    </xf>
    <xf numFmtId="0" fontId="24" fillId="0" borderId="40" xfId="5" applyFont="1" applyBorder="1" applyAlignment="1">
      <alignment horizontal="left" vertical="top"/>
    </xf>
    <xf numFmtId="0" fontId="24" fillId="0" borderId="41" xfId="5" applyFont="1" applyBorder="1" applyAlignment="1">
      <alignment horizontal="left" vertical="top"/>
    </xf>
    <xf numFmtId="0" fontId="14" fillId="0" borderId="34" xfId="5" applyBorder="1" applyAlignment="1">
      <alignment horizontal="left" vertical="top"/>
    </xf>
    <xf numFmtId="0" fontId="14" fillId="0" borderId="39" xfId="5" applyBorder="1" applyAlignment="1">
      <alignment horizontal="left" vertical="top"/>
    </xf>
    <xf numFmtId="0" fontId="14" fillId="0" borderId="35" xfId="5" applyBorder="1" applyAlignment="1">
      <alignment horizontal="center"/>
    </xf>
    <xf numFmtId="0" fontId="14" fillId="0" borderId="37" xfId="5" applyBorder="1" applyAlignment="1">
      <alignment horizontal="center"/>
    </xf>
    <xf numFmtId="0" fontId="14" fillId="0" borderId="36" xfId="5" applyBorder="1" applyAlignment="1">
      <alignment horizontal="center"/>
    </xf>
    <xf numFmtId="0" fontId="14" fillId="0" borderId="40" xfId="5" applyBorder="1" applyAlignment="1">
      <alignment horizontal="center"/>
    </xf>
    <xf numFmtId="0" fontId="14" fillId="0" borderId="42" xfId="5" applyBorder="1" applyAlignment="1">
      <alignment horizontal="center"/>
    </xf>
    <xf numFmtId="0" fontId="14" fillId="0" borderId="41" xfId="5" applyBorder="1" applyAlignment="1">
      <alignment horizontal="center"/>
    </xf>
    <xf numFmtId="0" fontId="14" fillId="0" borderId="10" xfId="5" applyBorder="1" applyAlignment="1">
      <alignment horizontal="center" vertical="center"/>
    </xf>
    <xf numFmtId="0" fontId="14" fillId="0" borderId="29" xfId="5" applyBorder="1" applyAlignment="1">
      <alignment horizontal="center" vertical="center"/>
    </xf>
    <xf numFmtId="0" fontId="46" fillId="0" borderId="0" xfId="5" applyFont="1" applyAlignment="1">
      <alignment horizontal="left"/>
    </xf>
    <xf numFmtId="0" fontId="46" fillId="0" borderId="27" xfId="5" applyFont="1" applyBorder="1" applyAlignment="1">
      <alignment horizontal="left"/>
    </xf>
    <xf numFmtId="0" fontId="14" fillId="0" borderId="28" xfId="5" applyBorder="1" applyAlignment="1">
      <alignment horizontal="center" vertical="center"/>
    </xf>
    <xf numFmtId="0" fontId="14" fillId="0" borderId="21" xfId="5" applyBorder="1" applyAlignment="1">
      <alignment horizontal="center" vertical="center"/>
    </xf>
    <xf numFmtId="0" fontId="14" fillId="0" borderId="31" xfId="5" applyBorder="1" applyAlignment="1">
      <alignment horizontal="center" vertical="center"/>
    </xf>
    <xf numFmtId="0" fontId="14" fillId="0" borderId="24" xfId="5" applyBorder="1" applyAlignment="1">
      <alignment horizontal="center" vertical="center"/>
    </xf>
    <xf numFmtId="0" fontId="14" fillId="0" borderId="22" xfId="5" applyBorder="1" applyAlignment="1">
      <alignment horizontal="center"/>
    </xf>
    <xf numFmtId="0" fontId="14" fillId="0" borderId="23" xfId="5" applyBorder="1" applyAlignment="1">
      <alignment horizontal="center"/>
    </xf>
    <xf numFmtId="0" fontId="14" fillId="0" borderId="24" xfId="5" applyBorder="1" applyAlignment="1">
      <alignment horizontal="center"/>
    </xf>
    <xf numFmtId="0" fontId="14" fillId="0" borderId="1" xfId="5" applyBorder="1" applyAlignment="1">
      <alignment horizontal="center"/>
    </xf>
    <xf numFmtId="0" fontId="14" fillId="0" borderId="30" xfId="5" applyBorder="1" applyAlignment="1">
      <alignment horizontal="center"/>
    </xf>
    <xf numFmtId="0" fontId="22" fillId="0" borderId="0" xfId="6" applyFont="1" applyAlignment="1">
      <alignment horizontal="left" vertical="center"/>
    </xf>
    <xf numFmtId="0" fontId="14" fillId="0" borderId="1" xfId="6" applyBorder="1" applyAlignment="1">
      <alignment horizontal="center" vertical="center"/>
    </xf>
    <xf numFmtId="0" fontId="14" fillId="0" borderId="9" xfId="6" applyBorder="1" applyAlignment="1">
      <alignment horizontal="center" vertical="center"/>
    </xf>
    <xf numFmtId="0" fontId="14" fillId="0" borderId="2" xfId="6" applyBorder="1" applyAlignment="1">
      <alignment horizontal="center" vertical="center"/>
    </xf>
    <xf numFmtId="0" fontId="22" fillId="0" borderId="0" xfId="4" applyFont="1" applyAlignment="1">
      <alignment horizontal="center"/>
    </xf>
    <xf numFmtId="0" fontId="22" fillId="0" borderId="1" xfId="4" applyFont="1" applyBorder="1" applyAlignment="1">
      <alignment horizontal="right"/>
    </xf>
    <xf numFmtId="0" fontId="22" fillId="0" borderId="2" xfId="4" applyFont="1" applyBorder="1" applyAlignment="1">
      <alignment horizontal="right"/>
    </xf>
    <xf numFmtId="0" fontId="22" fillId="0" borderId="17" xfId="4" applyFont="1" applyBorder="1" applyAlignment="1">
      <alignment horizontal="left" vertical="top"/>
    </xf>
    <xf numFmtId="0" fontId="22" fillId="0" borderId="18" xfId="4" applyFont="1" applyBorder="1" applyAlignment="1">
      <alignment horizontal="left" vertical="top"/>
    </xf>
    <xf numFmtId="0" fontId="22" fillId="0" borderId="19" xfId="4" applyFont="1" applyBorder="1" applyAlignment="1">
      <alignment horizontal="left" vertical="top"/>
    </xf>
    <xf numFmtId="0" fontId="22" fillId="0" borderId="20" xfId="4" applyFont="1" applyBorder="1" applyAlignment="1">
      <alignment horizontal="left" vertical="top"/>
    </xf>
    <xf numFmtId="0" fontId="22" fillId="0" borderId="0" xfId="4" applyFont="1" applyAlignment="1">
      <alignment horizontal="left" vertical="top"/>
    </xf>
    <xf numFmtId="0" fontId="22" fillId="0" borderId="21" xfId="4" applyFont="1" applyBorder="1" applyAlignment="1">
      <alignment horizontal="left" vertical="top"/>
    </xf>
    <xf numFmtId="0" fontId="22" fillId="0" borderId="22" xfId="4" applyFont="1" applyBorder="1" applyAlignment="1">
      <alignment horizontal="left" vertical="top"/>
    </xf>
    <xf numFmtId="0" fontId="22" fillId="0" borderId="23" xfId="4" applyFont="1" applyBorder="1" applyAlignment="1">
      <alignment horizontal="left" vertical="top"/>
    </xf>
    <xf numFmtId="0" fontId="22" fillId="0" borderId="24" xfId="4" applyFont="1" applyBorder="1" applyAlignment="1">
      <alignment horizontal="left" vertical="top"/>
    </xf>
    <xf numFmtId="0" fontId="14" fillId="3" borderId="4" xfId="5" applyFill="1" applyBorder="1" applyAlignment="1">
      <alignment horizontal="center"/>
    </xf>
    <xf numFmtId="49" fontId="14" fillId="3" borderId="4" xfId="5" applyNumberFormat="1" applyFill="1" applyBorder="1" applyAlignment="1">
      <alignment horizontal="center"/>
    </xf>
    <xf numFmtId="49" fontId="14" fillId="3" borderId="5" xfId="5" applyNumberFormat="1" applyFill="1" applyBorder="1" applyAlignment="1">
      <alignment horizontal="center"/>
    </xf>
    <xf numFmtId="0" fontId="14" fillId="3" borderId="25" xfId="5" applyFill="1" applyBorder="1" applyAlignment="1">
      <alignment horizontal="center"/>
    </xf>
    <xf numFmtId="0" fontId="14" fillId="3" borderId="26" xfId="5" applyFill="1" applyBorder="1" applyAlignment="1">
      <alignment horizontal="center"/>
    </xf>
    <xf numFmtId="0" fontId="21" fillId="0" borderId="0" xfId="5" applyFont="1" applyAlignment="1">
      <alignment horizontal="center"/>
    </xf>
    <xf numFmtId="0" fontId="13" fillId="0" borderId="1" xfId="4" applyFont="1" applyBorder="1" applyAlignment="1">
      <alignment horizontal="left" vertical="center"/>
    </xf>
    <xf numFmtId="0" fontId="13" fillId="0" borderId="9" xfId="4" applyFont="1" applyBorder="1" applyAlignment="1">
      <alignment horizontal="left" vertical="center"/>
    </xf>
    <xf numFmtId="0" fontId="13" fillId="0" borderId="2" xfId="4" applyFont="1" applyBorder="1" applyAlignment="1">
      <alignment horizontal="left" vertical="center"/>
    </xf>
    <xf numFmtId="0" fontId="22" fillId="0" borderId="0" xfId="6" applyFont="1" applyAlignment="1">
      <alignment horizontal="center" vertical="center"/>
    </xf>
    <xf numFmtId="14" fontId="14" fillId="0" borderId="1" xfId="6" applyNumberFormat="1" applyBorder="1" applyAlignment="1">
      <alignment horizontal="center" vertical="center"/>
    </xf>
    <xf numFmtId="14" fontId="16" fillId="0" borderId="1" xfId="4" applyNumberFormat="1" applyBorder="1" applyAlignment="1">
      <alignment horizontal="center"/>
    </xf>
    <xf numFmtId="0" fontId="16" fillId="0" borderId="2" xfId="4" applyBorder="1" applyAlignment="1">
      <alignment horizontal="center"/>
    </xf>
    <xf numFmtId="0" fontId="16" fillId="0" borderId="38" xfId="4" applyBorder="1" applyAlignment="1">
      <alignment horizontal="left" vertical="top"/>
    </xf>
    <xf numFmtId="0" fontId="16" fillId="0" borderId="39" xfId="4" applyBorder="1" applyAlignment="1">
      <alignment horizontal="left" vertical="top"/>
    </xf>
    <xf numFmtId="0" fontId="16" fillId="0" borderId="46" xfId="4" applyBorder="1" applyAlignment="1">
      <alignment horizontal="left" vertical="top"/>
    </xf>
    <xf numFmtId="0" fontId="23" fillId="0" borderId="38" xfId="4" applyFont="1" applyBorder="1" applyAlignment="1">
      <alignment horizontal="left" vertical="top" wrapText="1"/>
    </xf>
    <xf numFmtId="0" fontId="23" fillId="0" borderId="39" xfId="4" applyFont="1" applyBorder="1" applyAlignment="1">
      <alignment horizontal="left" vertical="top" wrapText="1"/>
    </xf>
    <xf numFmtId="0" fontId="23" fillId="0" borderId="46" xfId="4" applyFont="1" applyBorder="1" applyAlignment="1">
      <alignment horizontal="left" vertical="top" wrapText="1"/>
    </xf>
    <xf numFmtId="0" fontId="16" fillId="0" borderId="34" xfId="4" applyBorder="1" applyAlignment="1">
      <alignment horizontal="center"/>
    </xf>
    <xf numFmtId="0" fontId="16" fillId="0" borderId="12" xfId="4" applyBorder="1" applyAlignment="1">
      <alignment horizontal="center" vertical="top"/>
    </xf>
    <xf numFmtId="0" fontId="16" fillId="0" borderId="34" xfId="4" applyBorder="1" applyAlignment="1">
      <alignment horizontal="center" vertical="top"/>
    </xf>
    <xf numFmtId="0" fontId="16" fillId="0" borderId="38" xfId="4" applyBorder="1" applyAlignment="1">
      <alignment horizontal="center" vertical="top"/>
    </xf>
    <xf numFmtId="0" fontId="16" fillId="0" borderId="39" xfId="4" applyBorder="1" applyAlignment="1">
      <alignment horizontal="center" vertical="top"/>
    </xf>
    <xf numFmtId="0" fontId="24" fillId="0" borderId="35" xfId="4" applyFont="1" applyBorder="1" applyAlignment="1">
      <alignment horizontal="left" vertical="top"/>
    </xf>
    <xf numFmtId="0" fontId="24" fillId="0" borderId="36" xfId="4" applyFont="1" applyBorder="1" applyAlignment="1">
      <alignment horizontal="left" vertical="top"/>
    </xf>
    <xf numFmtId="0" fontId="24" fillId="0" borderId="40" xfId="4" applyFont="1" applyBorder="1" applyAlignment="1">
      <alignment horizontal="left" vertical="top"/>
    </xf>
    <xf numFmtId="0" fontId="24" fillId="0" borderId="41" xfId="4" applyFont="1" applyBorder="1" applyAlignment="1">
      <alignment horizontal="left" vertical="top"/>
    </xf>
    <xf numFmtId="0" fontId="16" fillId="0" borderId="34" xfId="4" applyBorder="1" applyAlignment="1">
      <alignment horizontal="left" vertical="top"/>
    </xf>
    <xf numFmtId="0" fontId="16" fillId="0" borderId="35" xfId="4" applyBorder="1" applyAlignment="1">
      <alignment horizontal="center"/>
    </xf>
    <xf numFmtId="0" fontId="16" fillId="0" borderId="37" xfId="4" applyBorder="1" applyAlignment="1">
      <alignment horizontal="center"/>
    </xf>
    <xf numFmtId="0" fontId="16" fillId="0" borderId="36" xfId="4" applyBorder="1" applyAlignment="1">
      <alignment horizontal="center"/>
    </xf>
    <xf numFmtId="0" fontId="16" fillId="0" borderId="40" xfId="4" applyBorder="1" applyAlignment="1">
      <alignment horizontal="center"/>
    </xf>
    <xf numFmtId="0" fontId="16" fillId="0" borderId="42" xfId="4" applyBorder="1" applyAlignment="1">
      <alignment horizontal="center"/>
    </xf>
    <xf numFmtId="0" fontId="16" fillId="0" borderId="41" xfId="4" applyBorder="1" applyAlignment="1">
      <alignment horizontal="center"/>
    </xf>
    <xf numFmtId="0" fontId="16" fillId="0" borderId="79" xfId="4" applyBorder="1" applyAlignment="1">
      <alignment horizontal="center" vertical="center"/>
    </xf>
    <xf numFmtId="0" fontId="16" fillId="0" borderId="67" xfId="4" applyBorder="1" applyAlignment="1">
      <alignment horizontal="center" vertical="center"/>
    </xf>
    <xf numFmtId="0" fontId="41" fillId="0" borderId="0" xfId="4" applyFont="1" applyAlignment="1">
      <alignment horizontal="left"/>
    </xf>
    <xf numFmtId="0" fontId="41" fillId="0" borderId="27" xfId="4" applyFont="1" applyBorder="1" applyAlignment="1">
      <alignment horizontal="left"/>
    </xf>
    <xf numFmtId="0" fontId="16" fillId="0" borderId="28" xfId="4" applyBorder="1" applyAlignment="1">
      <alignment horizontal="center" vertical="center"/>
    </xf>
    <xf numFmtId="0" fontId="16" fillId="0" borderId="0" xfId="4" applyAlignment="1">
      <alignment horizontal="center" vertical="center"/>
    </xf>
    <xf numFmtId="0" fontId="16" fillId="0" borderId="73" xfId="4" applyBorder="1" applyAlignment="1">
      <alignment horizontal="center" vertical="center"/>
    </xf>
    <xf numFmtId="0" fontId="16" fillId="0" borderId="70" xfId="4" applyBorder="1" applyAlignment="1">
      <alignment horizontal="center" vertical="center"/>
    </xf>
    <xf numFmtId="0" fontId="41" fillId="0" borderId="75" xfId="4" applyFont="1" applyBorder="1" applyAlignment="1">
      <alignment horizontal="left"/>
    </xf>
    <xf numFmtId="0" fontId="16" fillId="0" borderId="68" xfId="4" applyBorder="1" applyAlignment="1">
      <alignment horizontal="center"/>
    </xf>
    <xf numFmtId="0" fontId="16" fillId="0" borderId="69" xfId="4" applyBorder="1" applyAlignment="1">
      <alignment horizontal="center"/>
    </xf>
    <xf numFmtId="0" fontId="16" fillId="0" borderId="70" xfId="4" applyBorder="1" applyAlignment="1">
      <alignment horizontal="center"/>
    </xf>
    <xf numFmtId="0" fontId="16" fillId="0" borderId="71" xfId="4" applyBorder="1" applyAlignment="1">
      <alignment horizontal="center"/>
    </xf>
    <xf numFmtId="0" fontId="16" fillId="0" borderId="72" xfId="4" applyBorder="1" applyAlignment="1">
      <alignment horizontal="center"/>
    </xf>
    <xf numFmtId="0" fontId="16" fillId="0" borderId="65" xfId="4" applyBorder="1" applyAlignment="1">
      <alignment horizontal="center" vertical="center"/>
    </xf>
    <xf numFmtId="0" fontId="41" fillId="0" borderId="18" xfId="4" applyFont="1" applyBorder="1" applyAlignment="1">
      <alignment horizontal="left"/>
    </xf>
    <xf numFmtId="0" fontId="41" fillId="0" borderId="15" xfId="4" applyFont="1" applyBorder="1" applyAlignment="1">
      <alignment horizontal="left"/>
    </xf>
    <xf numFmtId="0" fontId="16" fillId="0" borderId="14" xfId="4" applyBorder="1" applyAlignment="1">
      <alignment horizontal="center" vertical="center"/>
    </xf>
    <xf numFmtId="0" fontId="16" fillId="0" borderId="18" xfId="4" applyBorder="1" applyAlignment="1">
      <alignment horizontal="center" vertical="center"/>
    </xf>
    <xf numFmtId="0" fontId="16" fillId="0" borderId="31" xfId="4" applyBorder="1" applyAlignment="1">
      <alignment horizontal="center" vertical="center"/>
    </xf>
    <xf numFmtId="0" fontId="16" fillId="0" borderId="24" xfId="4" applyBorder="1" applyAlignment="1">
      <alignment horizontal="center" vertical="center"/>
    </xf>
    <xf numFmtId="0" fontId="41" fillId="0" borderId="76" xfId="4" applyFont="1" applyBorder="1" applyAlignment="1">
      <alignment horizontal="left"/>
    </xf>
    <xf numFmtId="0" fontId="16" fillId="0" borderId="20" xfId="4" applyBorder="1" applyAlignment="1">
      <alignment horizontal="center"/>
    </xf>
    <xf numFmtId="0" fontId="16" fillId="0" borderId="23" xfId="4" applyBorder="1" applyAlignment="1">
      <alignment horizontal="center"/>
    </xf>
    <xf numFmtId="0" fontId="16" fillId="0" borderId="24" xfId="4" applyBorder="1" applyAlignment="1">
      <alignment horizontal="center"/>
    </xf>
    <xf numFmtId="0" fontId="16" fillId="0" borderId="1" xfId="4" applyBorder="1" applyAlignment="1">
      <alignment horizontal="center"/>
    </xf>
    <xf numFmtId="0" fontId="16" fillId="0" borderId="30" xfId="4" applyBorder="1" applyAlignment="1">
      <alignment horizontal="center"/>
    </xf>
    <xf numFmtId="0" fontId="16" fillId="3" borderId="44" xfId="4" applyFill="1" applyBorder="1" applyAlignment="1">
      <alignment horizontal="center"/>
    </xf>
    <xf numFmtId="49" fontId="16" fillId="3" borderId="44" xfId="4" applyNumberFormat="1" applyFill="1" applyBorder="1" applyAlignment="1">
      <alignment horizontal="center"/>
    </xf>
    <xf numFmtId="49" fontId="16" fillId="3" borderId="43" xfId="4" applyNumberFormat="1" applyFill="1" applyBorder="1" applyAlignment="1">
      <alignment horizontal="center"/>
    </xf>
    <xf numFmtId="0" fontId="16" fillId="3" borderId="34" xfId="4" applyFill="1" applyBorder="1" applyAlignment="1">
      <alignment horizontal="center"/>
    </xf>
    <xf numFmtId="0" fontId="16" fillId="3" borderId="45" xfId="4" applyFill="1" applyBorder="1" applyAlignment="1">
      <alignment horizontal="center"/>
    </xf>
    <xf numFmtId="0" fontId="16" fillId="0" borderId="78" xfId="4" applyBorder="1" applyAlignment="1">
      <alignment horizontal="center" vertical="center"/>
    </xf>
    <xf numFmtId="0" fontId="41" fillId="0" borderId="61" xfId="4" applyFont="1" applyBorder="1" applyAlignment="1">
      <alignment horizontal="left"/>
    </xf>
    <xf numFmtId="0" fontId="41" fillId="0" borderId="62" xfId="4" applyFont="1" applyBorder="1" applyAlignment="1">
      <alignment horizontal="left"/>
    </xf>
    <xf numFmtId="0" fontId="16" fillId="0" borderId="63" xfId="4" applyBorder="1" applyAlignment="1">
      <alignment horizontal="center" vertical="center"/>
    </xf>
    <xf numFmtId="0" fontId="16" fillId="0" borderId="61" xfId="4" applyBorder="1" applyAlignment="1">
      <alignment horizontal="center" vertical="center"/>
    </xf>
    <xf numFmtId="0" fontId="41" fillId="0" borderId="64" xfId="4" applyFont="1" applyBorder="1" applyAlignment="1">
      <alignment horizontal="left"/>
    </xf>
    <xf numFmtId="0" fontId="21" fillId="0" borderId="0" xfId="4" applyFont="1" applyAlignment="1">
      <alignment horizontal="center"/>
    </xf>
    <xf numFmtId="0" fontId="13" fillId="5" borderId="90" xfId="4" applyFont="1" applyFill="1" applyBorder="1" applyAlignment="1">
      <alignment horizontal="left" vertical="center"/>
    </xf>
    <xf numFmtId="0" fontId="13" fillId="5" borderId="91" xfId="4" applyFont="1" applyFill="1" applyBorder="1" applyAlignment="1">
      <alignment horizontal="left" vertical="center"/>
    </xf>
    <xf numFmtId="0" fontId="13" fillId="5" borderId="92" xfId="4" applyFont="1" applyFill="1" applyBorder="1" applyAlignment="1">
      <alignment horizontal="left" vertical="center"/>
    </xf>
    <xf numFmtId="0" fontId="22" fillId="0" borderId="0" xfId="4" applyFont="1" applyAlignment="1">
      <alignment horizontal="center" vertical="center"/>
    </xf>
    <xf numFmtId="14" fontId="16" fillId="0" borderId="1" xfId="4" applyNumberFormat="1" applyBorder="1" applyAlignment="1">
      <alignment horizontal="center" vertical="center"/>
    </xf>
    <xf numFmtId="0" fontId="16" fillId="0" borderId="9" xfId="4" applyBorder="1" applyAlignment="1">
      <alignment horizontal="center" vertical="center"/>
    </xf>
    <xf numFmtId="0" fontId="16" fillId="0" borderId="2" xfId="4" applyBorder="1" applyAlignment="1">
      <alignment horizontal="center" vertical="center"/>
    </xf>
    <xf numFmtId="14" fontId="16" fillId="6" borderId="1" xfId="4" applyNumberFormat="1" applyFill="1" applyBorder="1" applyAlignment="1">
      <alignment horizontal="center"/>
    </xf>
    <xf numFmtId="0" fontId="16" fillId="6" borderId="2" xfId="4" applyFill="1" applyBorder="1" applyAlignment="1">
      <alignment horizontal="center"/>
    </xf>
    <xf numFmtId="14" fontId="6" fillId="6" borderId="1" xfId="4" applyNumberFormat="1" applyFont="1" applyFill="1" applyBorder="1" applyAlignment="1">
      <alignment horizontal="center"/>
    </xf>
    <xf numFmtId="0" fontId="15" fillId="0" borderId="79" xfId="3" applyFont="1" applyBorder="1" applyAlignment="1">
      <alignment horizontal="center" vertical="center"/>
    </xf>
    <xf numFmtId="0" fontId="15" fillId="0" borderId="67" xfId="3" applyFont="1" applyBorder="1" applyAlignment="1">
      <alignment horizontal="center" vertical="center"/>
    </xf>
    <xf numFmtId="0" fontId="15" fillId="0" borderId="28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73" xfId="3" applyFont="1" applyBorder="1" applyAlignment="1">
      <alignment horizontal="center" vertical="center"/>
    </xf>
    <xf numFmtId="0" fontId="15" fillId="0" borderId="70" xfId="3" applyFont="1" applyBorder="1" applyAlignment="1">
      <alignment horizontal="center" vertical="center"/>
    </xf>
    <xf numFmtId="0" fontId="15" fillId="0" borderId="68" xfId="3" applyFont="1" applyBorder="1" applyAlignment="1">
      <alignment horizontal="center"/>
    </xf>
    <xf numFmtId="0" fontId="15" fillId="0" borderId="69" xfId="3" applyFont="1" applyBorder="1" applyAlignment="1">
      <alignment horizontal="center"/>
    </xf>
    <xf numFmtId="0" fontId="15" fillId="0" borderId="70" xfId="3" applyFont="1" applyBorder="1" applyAlignment="1">
      <alignment horizontal="center"/>
    </xf>
    <xf numFmtId="0" fontId="15" fillId="0" borderId="71" xfId="3" applyFont="1" applyBorder="1" applyAlignment="1">
      <alignment horizontal="center"/>
    </xf>
    <xf numFmtId="0" fontId="15" fillId="0" borderId="72" xfId="3" applyFont="1" applyBorder="1" applyAlignment="1">
      <alignment horizontal="center"/>
    </xf>
    <xf numFmtId="0" fontId="15" fillId="0" borderId="65" xfId="3" applyFont="1" applyBorder="1" applyAlignment="1">
      <alignment horizontal="center" vertical="center"/>
    </xf>
    <xf numFmtId="0" fontId="15" fillId="0" borderId="14" xfId="3" applyFont="1" applyBorder="1" applyAlignment="1">
      <alignment horizontal="center" vertical="center"/>
    </xf>
    <xf numFmtId="0" fontId="15" fillId="0" borderId="18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24" xfId="3" applyFont="1" applyBorder="1" applyAlignment="1">
      <alignment horizontal="center" vertical="center"/>
    </xf>
    <xf numFmtId="0" fontId="15" fillId="0" borderId="20" xfId="3" applyFont="1" applyBorder="1" applyAlignment="1">
      <alignment horizontal="center"/>
    </xf>
    <xf numFmtId="0" fontId="15" fillId="0" borderId="23" xfId="3" applyFont="1" applyBorder="1" applyAlignment="1">
      <alignment horizontal="center"/>
    </xf>
    <xf numFmtId="0" fontId="15" fillId="0" borderId="24" xfId="3" applyFont="1" applyBorder="1" applyAlignment="1">
      <alignment horizontal="center"/>
    </xf>
    <xf numFmtId="0" fontId="15" fillId="0" borderId="1" xfId="3" applyFont="1" applyBorder="1" applyAlignment="1">
      <alignment horizontal="center"/>
    </xf>
    <xf numFmtId="0" fontId="15" fillId="0" borderId="30" xfId="3" applyFont="1" applyBorder="1" applyAlignment="1">
      <alignment horizontal="center"/>
    </xf>
    <xf numFmtId="0" fontId="15" fillId="0" borderId="78" xfId="3" applyFont="1" applyBorder="1" applyAlignment="1">
      <alignment horizontal="center" vertical="center"/>
    </xf>
    <xf numFmtId="0" fontId="15" fillId="0" borderId="63" xfId="3" applyFont="1" applyBorder="1" applyAlignment="1">
      <alignment horizontal="center" vertical="center"/>
    </xf>
    <xf numFmtId="0" fontId="15" fillId="0" borderId="61" xfId="3" applyFont="1" applyBorder="1" applyAlignment="1">
      <alignment horizontal="center" vertical="center"/>
    </xf>
    <xf numFmtId="0" fontId="12" fillId="0" borderId="38" xfId="27" applyBorder="1" applyAlignment="1">
      <alignment horizontal="left" vertical="top"/>
    </xf>
    <xf numFmtId="0" fontId="12" fillId="0" borderId="39" xfId="27" applyBorder="1" applyAlignment="1">
      <alignment horizontal="left" vertical="top"/>
    </xf>
    <xf numFmtId="0" fontId="12" fillId="0" borderId="46" xfId="27" applyBorder="1" applyAlignment="1">
      <alignment horizontal="left" vertical="top"/>
    </xf>
    <xf numFmtId="0" fontId="23" fillId="0" borderId="38" xfId="27" applyFont="1" applyBorder="1" applyAlignment="1">
      <alignment horizontal="left" vertical="top" wrapText="1"/>
    </xf>
    <xf numFmtId="0" fontId="23" fillId="0" borderId="39" xfId="27" applyFont="1" applyBorder="1" applyAlignment="1">
      <alignment horizontal="left" vertical="top" wrapText="1"/>
    </xf>
    <xf numFmtId="0" fontId="23" fillId="0" borderId="46" xfId="27" applyFont="1" applyBorder="1" applyAlignment="1">
      <alignment horizontal="left" vertical="top" wrapText="1"/>
    </xf>
    <xf numFmtId="0" fontId="12" fillId="0" borderId="34" xfId="27" applyBorder="1" applyAlignment="1">
      <alignment horizontal="center"/>
    </xf>
    <xf numFmtId="0" fontId="12" fillId="0" borderId="12" xfId="27" applyBorder="1" applyAlignment="1">
      <alignment horizontal="center" vertical="top"/>
    </xf>
    <xf numFmtId="0" fontId="12" fillId="0" borderId="34" xfId="27" applyBorder="1" applyAlignment="1">
      <alignment horizontal="center" vertical="top"/>
    </xf>
    <xf numFmtId="0" fontId="12" fillId="0" borderId="38" xfId="27" applyBorder="1" applyAlignment="1">
      <alignment horizontal="center" vertical="top"/>
    </xf>
    <xf numFmtId="0" fontId="12" fillId="0" borderId="39" xfId="27" applyBorder="1" applyAlignment="1">
      <alignment horizontal="center" vertical="top"/>
    </xf>
    <xf numFmtId="0" fontId="24" fillId="0" borderId="35" xfId="27" applyFont="1" applyBorder="1" applyAlignment="1">
      <alignment horizontal="left" vertical="top"/>
    </xf>
    <xf numFmtId="0" fontId="24" fillId="0" borderId="36" xfId="27" applyFont="1" applyBorder="1" applyAlignment="1">
      <alignment horizontal="left" vertical="top"/>
    </xf>
    <xf numFmtId="0" fontId="24" fillId="0" borderId="40" xfId="27" applyFont="1" applyBorder="1" applyAlignment="1">
      <alignment horizontal="left" vertical="top"/>
    </xf>
    <xf numFmtId="0" fontId="24" fillId="0" borderId="41" xfId="27" applyFont="1" applyBorder="1" applyAlignment="1">
      <alignment horizontal="left" vertical="top"/>
    </xf>
    <xf numFmtId="0" fontId="12" fillId="0" borderId="34" xfId="27" applyBorder="1" applyAlignment="1">
      <alignment horizontal="left" vertical="top"/>
    </xf>
    <xf numFmtId="0" fontId="12" fillId="0" borderId="35" xfId="27" applyBorder="1" applyAlignment="1">
      <alignment horizontal="center"/>
    </xf>
    <xf numFmtId="0" fontId="12" fillId="0" borderId="37" xfId="27" applyBorder="1" applyAlignment="1">
      <alignment horizontal="center"/>
    </xf>
    <xf numFmtId="0" fontId="12" fillId="0" borderId="36" xfId="27" applyBorder="1" applyAlignment="1">
      <alignment horizontal="center"/>
    </xf>
    <xf numFmtId="0" fontId="12" fillId="0" borderId="40" xfId="27" applyBorder="1" applyAlignment="1">
      <alignment horizontal="center"/>
    </xf>
    <xf numFmtId="0" fontId="12" fillId="0" borderId="42" xfId="27" applyBorder="1" applyAlignment="1">
      <alignment horizontal="center"/>
    </xf>
    <xf numFmtId="0" fontId="12" fillId="0" borderId="41" xfId="27" applyBorder="1" applyAlignment="1">
      <alignment horizontal="center"/>
    </xf>
    <xf numFmtId="0" fontId="12" fillId="0" borderId="28" xfId="27" applyBorder="1" applyAlignment="1">
      <alignment horizontal="center" vertical="center"/>
    </xf>
    <xf numFmtId="0" fontId="12" fillId="0" borderId="84" xfId="27" applyBorder="1" applyAlignment="1">
      <alignment horizontal="center" vertical="center"/>
    </xf>
    <xf numFmtId="0" fontId="12" fillId="0" borderId="0" xfId="27" applyAlignment="1">
      <alignment horizontal="center" vertical="center"/>
    </xf>
    <xf numFmtId="0" fontId="12" fillId="0" borderId="38" xfId="27" applyBorder="1" applyAlignment="1">
      <alignment horizontal="center" vertical="center"/>
    </xf>
    <xf numFmtId="0" fontId="12" fillId="0" borderId="82" xfId="27" applyBorder="1" applyAlignment="1">
      <alignment horizontal="center" vertical="center"/>
    </xf>
    <xf numFmtId="0" fontId="12" fillId="0" borderId="81" xfId="27" applyBorder="1" applyAlignment="1">
      <alignment horizontal="center"/>
    </xf>
    <xf numFmtId="0" fontId="12" fillId="0" borderId="39" xfId="27" applyBorder="1" applyAlignment="1">
      <alignment horizontal="center"/>
    </xf>
    <xf numFmtId="0" fontId="12" fillId="0" borderId="82" xfId="27" applyBorder="1" applyAlignment="1">
      <alignment horizontal="center"/>
    </xf>
    <xf numFmtId="0" fontId="12" fillId="0" borderId="83" xfId="27" applyBorder="1" applyAlignment="1">
      <alignment horizontal="center"/>
    </xf>
    <xf numFmtId="0" fontId="12" fillId="0" borderId="16" xfId="27" applyBorder="1" applyAlignment="1">
      <alignment horizontal="center"/>
    </xf>
    <xf numFmtId="0" fontId="12" fillId="0" borderId="29" xfId="27" applyBorder="1" applyAlignment="1">
      <alignment horizontal="center" vertical="center"/>
    </xf>
    <xf numFmtId="0" fontId="12" fillId="0" borderId="31" xfId="27" applyBorder="1" applyAlignment="1">
      <alignment horizontal="center" vertical="center"/>
    </xf>
    <xf numFmtId="0" fontId="12" fillId="0" borderId="24" xfId="27" applyBorder="1" applyAlignment="1">
      <alignment horizontal="center" vertical="center"/>
    </xf>
    <xf numFmtId="0" fontId="12" fillId="0" borderId="20" xfId="27" applyBorder="1" applyAlignment="1">
      <alignment horizontal="center"/>
    </xf>
    <xf numFmtId="0" fontId="12" fillId="0" borderId="23" xfId="27" applyBorder="1" applyAlignment="1">
      <alignment horizontal="center"/>
    </xf>
    <xf numFmtId="0" fontId="12" fillId="0" borderId="24" xfId="27" applyBorder="1" applyAlignment="1">
      <alignment horizontal="center"/>
    </xf>
    <xf numFmtId="0" fontId="12" fillId="0" borderId="1" xfId="27" applyBorder="1" applyAlignment="1">
      <alignment horizontal="center"/>
    </xf>
    <xf numFmtId="0" fontId="12" fillId="0" borderId="30" xfId="27" applyBorder="1" applyAlignment="1">
      <alignment horizontal="center"/>
    </xf>
    <xf numFmtId="0" fontId="12" fillId="3" borderId="44" xfId="27" applyFill="1" applyBorder="1" applyAlignment="1">
      <alignment horizontal="center"/>
    </xf>
    <xf numFmtId="49" fontId="12" fillId="3" borderId="44" xfId="27" applyNumberFormat="1" applyFill="1" applyBorder="1" applyAlignment="1">
      <alignment horizontal="center"/>
    </xf>
    <xf numFmtId="49" fontId="12" fillId="3" borderId="43" xfId="27" applyNumberFormat="1" applyFill="1" applyBorder="1" applyAlignment="1">
      <alignment horizontal="center"/>
    </xf>
    <xf numFmtId="0" fontId="12" fillId="3" borderId="34" xfId="27" applyFill="1" applyBorder="1" applyAlignment="1">
      <alignment horizontal="center"/>
    </xf>
    <xf numFmtId="0" fontId="12" fillId="3" borderId="45" xfId="27" applyFill="1" applyBorder="1" applyAlignment="1">
      <alignment horizontal="center"/>
    </xf>
    <xf numFmtId="0" fontId="12" fillId="0" borderId="12" xfId="27" applyBorder="1" applyAlignment="1">
      <alignment horizontal="center" vertical="center"/>
    </xf>
    <xf numFmtId="0" fontId="12" fillId="0" borderId="34" xfId="27" applyBorder="1" applyAlignment="1">
      <alignment horizontal="center" vertical="center"/>
    </xf>
    <xf numFmtId="0" fontId="22" fillId="0" borderId="0" xfId="28" applyFont="1" applyAlignment="1">
      <alignment horizontal="left" vertical="center"/>
    </xf>
    <xf numFmtId="0" fontId="12" fillId="0" borderId="1" xfId="28" applyBorder="1" applyAlignment="1">
      <alignment horizontal="center" vertical="center"/>
    </xf>
    <xf numFmtId="0" fontId="12" fillId="0" borderId="9" xfId="28" applyBorder="1" applyAlignment="1">
      <alignment horizontal="center" vertical="center"/>
    </xf>
    <xf numFmtId="0" fontId="12" fillId="0" borderId="2" xfId="28" applyBorder="1" applyAlignment="1">
      <alignment horizontal="center" vertical="center"/>
    </xf>
    <xf numFmtId="0" fontId="22" fillId="0" borderId="0" xfId="27" applyFont="1" applyAlignment="1">
      <alignment horizontal="center"/>
    </xf>
    <xf numFmtId="0" fontId="22" fillId="0" borderId="1" xfId="27" applyFont="1" applyBorder="1" applyAlignment="1">
      <alignment horizontal="right"/>
    </xf>
    <xf numFmtId="0" fontId="22" fillId="0" borderId="2" xfId="27" applyFont="1" applyBorder="1" applyAlignment="1">
      <alignment horizontal="right"/>
    </xf>
    <xf numFmtId="0" fontId="22" fillId="0" borderId="17" xfId="27" applyFont="1" applyBorder="1" applyAlignment="1">
      <alignment horizontal="left" vertical="top"/>
    </xf>
    <xf numFmtId="0" fontId="22" fillId="0" borderId="18" xfId="27" applyFont="1" applyBorder="1" applyAlignment="1">
      <alignment horizontal="left" vertical="top"/>
    </xf>
    <xf numFmtId="0" fontId="22" fillId="0" borderId="19" xfId="27" applyFont="1" applyBorder="1" applyAlignment="1">
      <alignment horizontal="left" vertical="top"/>
    </xf>
    <xf numFmtId="0" fontId="22" fillId="0" borderId="20" xfId="27" applyFont="1" applyBorder="1" applyAlignment="1">
      <alignment horizontal="left" vertical="top"/>
    </xf>
    <xf numFmtId="0" fontId="22" fillId="0" borderId="0" xfId="27" applyFont="1" applyAlignment="1">
      <alignment horizontal="left" vertical="top"/>
    </xf>
    <xf numFmtId="0" fontId="22" fillId="0" borderId="21" xfId="27" applyFont="1" applyBorder="1" applyAlignment="1">
      <alignment horizontal="left" vertical="top"/>
    </xf>
    <xf numFmtId="0" fontId="22" fillId="0" borderId="22" xfId="27" applyFont="1" applyBorder="1" applyAlignment="1">
      <alignment horizontal="left" vertical="top"/>
    </xf>
    <xf numFmtId="0" fontId="22" fillId="0" borderId="23" xfId="27" applyFont="1" applyBorder="1" applyAlignment="1">
      <alignment horizontal="left" vertical="top"/>
    </xf>
    <xf numFmtId="0" fontId="22" fillId="0" borderId="24" xfId="27" applyFont="1" applyBorder="1" applyAlignment="1">
      <alignment horizontal="left" vertical="top"/>
    </xf>
    <xf numFmtId="0" fontId="21" fillId="0" borderId="0" xfId="27" applyFont="1" applyAlignment="1">
      <alignment horizontal="center"/>
    </xf>
    <xf numFmtId="0" fontId="12" fillId="5" borderId="90" xfId="27" applyFill="1" applyBorder="1" applyAlignment="1">
      <alignment horizontal="left" vertical="center"/>
    </xf>
    <xf numFmtId="0" fontId="12" fillId="5" borderId="91" xfId="27" applyFill="1" applyBorder="1" applyAlignment="1">
      <alignment horizontal="left" vertical="center"/>
    </xf>
    <xf numFmtId="0" fontId="12" fillId="5" borderId="92" xfId="27" applyFill="1" applyBorder="1" applyAlignment="1">
      <alignment horizontal="left" vertical="center"/>
    </xf>
    <xf numFmtId="0" fontId="22" fillId="0" borderId="0" xfId="27" applyFont="1" applyAlignment="1">
      <alignment horizontal="center" vertical="center"/>
    </xf>
    <xf numFmtId="14" fontId="12" fillId="0" borderId="1" xfId="27" applyNumberFormat="1" applyBorder="1" applyAlignment="1">
      <alignment horizontal="center" vertical="center"/>
    </xf>
    <xf numFmtId="0" fontId="12" fillId="0" borderId="9" xfId="27" applyBorder="1" applyAlignment="1">
      <alignment horizontal="center" vertical="center"/>
    </xf>
    <xf numFmtId="0" fontId="12" fillId="0" borderId="2" xfId="27" applyBorder="1" applyAlignment="1">
      <alignment horizontal="center" vertical="center"/>
    </xf>
    <xf numFmtId="0" fontId="12" fillId="0" borderId="1" xfId="27" applyBorder="1" applyAlignment="1">
      <alignment horizontal="left" vertical="center"/>
    </xf>
    <xf numFmtId="0" fontId="12" fillId="0" borderId="9" xfId="27" applyBorder="1" applyAlignment="1">
      <alignment horizontal="left" vertical="center"/>
    </xf>
    <xf numFmtId="0" fontId="12" fillId="0" borderId="2" xfId="27" applyBorder="1" applyAlignment="1">
      <alignment horizontal="left" vertical="center"/>
    </xf>
    <xf numFmtId="14" fontId="12" fillId="6" borderId="1" xfId="27" applyNumberFormat="1" applyFill="1" applyBorder="1" applyAlignment="1">
      <alignment horizontal="center"/>
    </xf>
    <xf numFmtId="0" fontId="12" fillId="6" borderId="2" xfId="27" applyFill="1" applyBorder="1" applyAlignment="1">
      <alignment horizontal="center"/>
    </xf>
    <xf numFmtId="0" fontId="20" fillId="0" borderId="32" xfId="1" applyBorder="1" applyAlignment="1">
      <alignment horizontal="left" vertical="top"/>
    </xf>
    <xf numFmtId="0" fontId="20" fillId="0" borderId="25" xfId="1" applyBorder="1" applyAlignment="1">
      <alignment horizontal="left" vertical="top"/>
    </xf>
    <xf numFmtId="0" fontId="20" fillId="0" borderId="33" xfId="1" applyBorder="1" applyAlignment="1">
      <alignment horizontal="left" vertical="top"/>
    </xf>
    <xf numFmtId="0" fontId="23" fillId="0" borderId="32" xfId="1" applyFont="1" applyBorder="1" applyAlignment="1">
      <alignment horizontal="left" vertical="top" wrapText="1"/>
    </xf>
    <xf numFmtId="0" fontId="23" fillId="0" borderId="25" xfId="1" applyFont="1" applyBorder="1" applyAlignment="1">
      <alignment horizontal="left" vertical="top" wrapText="1"/>
    </xf>
    <xf numFmtId="0" fontId="23" fillId="0" borderId="33" xfId="1" applyFont="1" applyBorder="1" applyAlignment="1">
      <alignment horizontal="left" vertical="top" wrapText="1"/>
    </xf>
    <xf numFmtId="0" fontId="20" fillId="0" borderId="34" xfId="1" applyBorder="1" applyAlignment="1">
      <alignment horizontal="center"/>
    </xf>
    <xf numFmtId="0" fontId="20" fillId="0" borderId="12" xfId="1" applyBorder="1" applyAlignment="1">
      <alignment horizontal="center" vertical="top"/>
    </xf>
    <xf numFmtId="0" fontId="20" fillId="0" borderId="34" xfId="1" applyBorder="1" applyAlignment="1">
      <alignment horizontal="center" vertical="top"/>
    </xf>
    <xf numFmtId="0" fontId="20" fillId="0" borderId="38" xfId="1" applyBorder="1" applyAlignment="1">
      <alignment horizontal="center" vertical="top"/>
    </xf>
    <xf numFmtId="0" fontId="20" fillId="0" borderId="39" xfId="1" applyBorder="1" applyAlignment="1">
      <alignment horizontal="center" vertical="top"/>
    </xf>
    <xf numFmtId="0" fontId="24" fillId="0" borderId="35" xfId="1" applyFont="1" applyBorder="1" applyAlignment="1">
      <alignment horizontal="left" vertical="top"/>
    </xf>
    <xf numFmtId="0" fontId="24" fillId="0" borderId="36" xfId="1" applyFont="1" applyBorder="1" applyAlignment="1">
      <alignment horizontal="left" vertical="top"/>
    </xf>
    <xf numFmtId="0" fontId="24" fillId="0" borderId="40" xfId="1" applyFont="1" applyBorder="1" applyAlignment="1">
      <alignment horizontal="left" vertical="top"/>
    </xf>
    <xf numFmtId="0" fontId="24" fillId="0" borderId="41" xfId="1" applyFont="1" applyBorder="1" applyAlignment="1">
      <alignment horizontal="left" vertical="top"/>
    </xf>
    <xf numFmtId="0" fontId="20" fillId="0" borderId="34" xfId="1" applyBorder="1" applyAlignment="1">
      <alignment horizontal="left" vertical="top"/>
    </xf>
    <xf numFmtId="0" fontId="20" fillId="0" borderId="39" xfId="1" applyBorder="1" applyAlignment="1">
      <alignment horizontal="left" vertical="top"/>
    </xf>
    <xf numFmtId="0" fontId="20" fillId="0" borderId="35" xfId="1" applyBorder="1" applyAlignment="1">
      <alignment horizontal="center"/>
    </xf>
    <xf numFmtId="0" fontId="20" fillId="0" borderId="37" xfId="1" applyBorder="1" applyAlignment="1">
      <alignment horizontal="center"/>
    </xf>
    <xf numFmtId="0" fontId="20" fillId="0" borderId="36" xfId="1" applyBorder="1" applyAlignment="1">
      <alignment horizontal="center"/>
    </xf>
    <xf numFmtId="0" fontId="20" fillId="0" borderId="40" xfId="1" applyBorder="1" applyAlignment="1">
      <alignment horizontal="center"/>
    </xf>
    <xf numFmtId="0" fontId="20" fillId="0" borderId="42" xfId="1" applyBorder="1" applyAlignment="1">
      <alignment horizontal="center"/>
    </xf>
    <xf numFmtId="0" fontId="20" fillId="0" borderId="41" xfId="1" applyBorder="1" applyAlignment="1">
      <alignment horizontal="center"/>
    </xf>
    <xf numFmtId="0" fontId="20" fillId="0" borderId="1" xfId="1" applyBorder="1" applyAlignment="1">
      <alignment horizontal="left" vertical="center"/>
    </xf>
    <xf numFmtId="0" fontId="20" fillId="0" borderId="9" xfId="1" applyBorder="1" applyAlignment="1">
      <alignment horizontal="left" vertical="center"/>
    </xf>
    <xf numFmtId="0" fontId="20" fillId="0" borderId="2" xfId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14" fontId="20" fillId="0" borderId="1" xfId="1" applyNumberFormat="1" applyBorder="1" applyAlignment="1">
      <alignment horizontal="center" vertical="center"/>
    </xf>
    <xf numFmtId="0" fontId="20" fillId="0" borderId="9" xfId="1" applyBorder="1" applyAlignment="1">
      <alignment horizontal="center" vertical="center"/>
    </xf>
    <xf numFmtId="0" fontId="20" fillId="0" borderId="2" xfId="1" applyBorder="1" applyAlignment="1">
      <alignment horizontal="center" vertical="center"/>
    </xf>
    <xf numFmtId="0" fontId="20" fillId="0" borderId="22" xfId="1" applyBorder="1" applyAlignment="1">
      <alignment horizontal="center"/>
    </xf>
    <xf numFmtId="0" fontId="20" fillId="0" borderId="23" xfId="1" applyBorder="1" applyAlignment="1">
      <alignment horizontal="center"/>
    </xf>
    <xf numFmtId="0" fontId="20" fillId="0" borderId="24" xfId="1" applyBorder="1" applyAlignment="1">
      <alignment horizontal="center"/>
    </xf>
    <xf numFmtId="0" fontId="20" fillId="0" borderId="1" xfId="1" applyBorder="1" applyAlignment="1">
      <alignment horizontal="center"/>
    </xf>
    <xf numFmtId="0" fontId="20" fillId="0" borderId="30" xfId="1" applyBorder="1" applyAlignment="1">
      <alignment horizontal="center"/>
    </xf>
    <xf numFmtId="0" fontId="23" fillId="0" borderId="1" xfId="1" applyFont="1" applyBorder="1" applyAlignment="1">
      <alignment horizontal="left" vertical="center"/>
    </xf>
    <xf numFmtId="0" fontId="23" fillId="0" borderId="9" xfId="1" applyFont="1" applyBorder="1" applyAlignment="1">
      <alignment horizontal="left" vertical="center"/>
    </xf>
    <xf numFmtId="0" fontId="23" fillId="0" borderId="2" xfId="1" applyFont="1" applyBorder="1" applyAlignment="1">
      <alignment horizontal="left" vertical="center"/>
    </xf>
    <xf numFmtId="0" fontId="22" fillId="0" borderId="0" xfId="1" applyFont="1" applyAlignment="1">
      <alignment horizontal="center"/>
    </xf>
    <xf numFmtId="0" fontId="43" fillId="0" borderId="34" xfId="1" applyFont="1" applyBorder="1" applyAlignment="1">
      <alignment horizontal="left"/>
    </xf>
    <xf numFmtId="0" fontId="43" fillId="0" borderId="13" xfId="1" applyFont="1" applyBorder="1" applyAlignment="1">
      <alignment horizontal="left"/>
    </xf>
    <xf numFmtId="0" fontId="20" fillId="0" borderId="80" xfId="1" applyBorder="1" applyAlignment="1">
      <alignment horizontal="center" vertical="center"/>
    </xf>
    <xf numFmtId="0" fontId="20" fillId="0" borderId="29" xfId="1" applyBorder="1" applyAlignment="1">
      <alignment horizontal="center" vertical="center"/>
    </xf>
    <xf numFmtId="0" fontId="20" fillId="0" borderId="28" xfId="1" applyBorder="1" applyAlignment="1">
      <alignment horizontal="center" vertical="center"/>
    </xf>
    <xf numFmtId="0" fontId="20" fillId="0" borderId="21" xfId="1" applyBorder="1" applyAlignment="1">
      <alignment horizontal="center" vertical="center"/>
    </xf>
    <xf numFmtId="0" fontId="20" fillId="0" borderId="31" xfId="1" applyBorder="1" applyAlignment="1">
      <alignment horizontal="center" vertical="center"/>
    </xf>
    <xf numFmtId="0" fontId="20" fillId="0" borderId="24" xfId="1" applyBorder="1" applyAlignment="1">
      <alignment horizontal="center" vertical="center"/>
    </xf>
    <xf numFmtId="0" fontId="43" fillId="0" borderId="18" xfId="1" applyFont="1" applyBorder="1" applyAlignment="1">
      <alignment horizontal="left"/>
    </xf>
    <xf numFmtId="0" fontId="43" fillId="0" borderId="15" xfId="1" applyFont="1" applyBorder="1" applyAlignment="1">
      <alignment horizontal="left"/>
    </xf>
    <xf numFmtId="0" fontId="20" fillId="3" borderId="4" xfId="1" applyFill="1" applyBorder="1" applyAlignment="1">
      <alignment horizontal="center"/>
    </xf>
    <xf numFmtId="49" fontId="20" fillId="3" borderId="4" xfId="1" applyNumberFormat="1" applyFill="1" applyBorder="1" applyAlignment="1">
      <alignment horizontal="center"/>
    </xf>
    <xf numFmtId="49" fontId="20" fillId="3" borderId="5" xfId="1" applyNumberFormat="1" applyFill="1" applyBorder="1" applyAlignment="1">
      <alignment horizontal="center"/>
    </xf>
    <xf numFmtId="0" fontId="20" fillId="10" borderId="1" xfId="1" applyFill="1" applyBorder="1" applyAlignment="1">
      <alignment horizontal="center"/>
    </xf>
    <xf numFmtId="0" fontId="20" fillId="10" borderId="2" xfId="1" applyFill="1" applyBorder="1" applyAlignment="1">
      <alignment horizontal="center"/>
    </xf>
    <xf numFmtId="0" fontId="22" fillId="0" borderId="1" xfId="1" applyFont="1" applyBorder="1" applyAlignment="1">
      <alignment horizontal="right"/>
    </xf>
    <xf numFmtId="0" fontId="22" fillId="0" borderId="2" xfId="1" applyFont="1" applyBorder="1" applyAlignment="1">
      <alignment horizontal="right"/>
    </xf>
    <xf numFmtId="0" fontId="22" fillId="0" borderId="7" xfId="27" applyFont="1" applyBorder="1" applyAlignment="1">
      <alignment horizontal="left" vertical="top"/>
    </xf>
    <xf numFmtId="0" fontId="20" fillId="3" borderId="25" xfId="1" applyFill="1" applyBorder="1" applyAlignment="1">
      <alignment horizontal="center"/>
    </xf>
    <xf numFmtId="0" fontId="20" fillId="3" borderId="26" xfId="1" applyFill="1" applyBorder="1" applyAlignment="1">
      <alignment horizontal="center"/>
    </xf>
    <xf numFmtId="0" fontId="20" fillId="0" borderId="6" xfId="1" applyBorder="1" applyAlignment="1">
      <alignment horizontal="center" vertical="center"/>
    </xf>
    <xf numFmtId="0" fontId="20" fillId="0" borderId="81" xfId="1" applyBorder="1" applyAlignment="1">
      <alignment horizontal="center"/>
    </xf>
    <xf numFmtId="0" fontId="20" fillId="0" borderId="39" xfId="1" applyBorder="1" applyAlignment="1">
      <alignment horizontal="center"/>
    </xf>
    <xf numFmtId="0" fontId="20" fillId="0" borderId="82" xfId="1" applyBorder="1" applyAlignment="1">
      <alignment horizontal="center"/>
    </xf>
    <xf numFmtId="0" fontId="20" fillId="0" borderId="83" xfId="1" applyBorder="1" applyAlignment="1">
      <alignment horizontal="center"/>
    </xf>
    <xf numFmtId="0" fontId="20" fillId="0" borderId="16" xfId="1" applyBorder="1" applyAlignment="1">
      <alignment horizontal="center"/>
    </xf>
    <xf numFmtId="0" fontId="20" fillId="0" borderId="84" xfId="1" applyBorder="1" applyAlignment="1">
      <alignment horizontal="center" vertical="center"/>
    </xf>
  </cellXfs>
  <cellStyles count="30">
    <cellStyle name="Ergebnis 1" xfId="7" xr:uid="{00000000-0005-0000-0000-000000000000}"/>
    <cellStyle name="Ergebnis 1 1" xfId="8" xr:uid="{00000000-0005-0000-0000-000001000000}"/>
    <cellStyle name="Ergebnis 1 1 1" xfId="9" xr:uid="{00000000-0005-0000-0000-000002000000}"/>
    <cellStyle name="Ergebnis 1 1 1 1" xfId="10" xr:uid="{00000000-0005-0000-0000-000003000000}"/>
    <cellStyle name="Ergebnis 1 1 1 1 1" xfId="11" xr:uid="{00000000-0005-0000-0000-000004000000}"/>
    <cellStyle name="Ergebnis 1 1 1 1 1 1" xfId="12" xr:uid="{00000000-0005-0000-0000-000005000000}"/>
    <cellStyle name="Ergebnis 1 1 1 1 1 1 1" xfId="13" xr:uid="{00000000-0005-0000-0000-000006000000}"/>
    <cellStyle name="Ergebnis 1 1 1 1 1 1 1 1" xfId="14" xr:uid="{00000000-0005-0000-0000-000007000000}"/>
    <cellStyle name="Ergebnis 1 1 1 1 1 1 1 1 1" xfId="15" xr:uid="{00000000-0005-0000-0000-000008000000}"/>
    <cellStyle name="Normální" xfId="0" builtinId="0"/>
    <cellStyle name="normální 2" xfId="3" xr:uid="{00000000-0005-0000-0000-00000A000000}"/>
    <cellStyle name="normální 2 2" xfId="1" xr:uid="{00000000-0005-0000-0000-00000B000000}"/>
    <cellStyle name="normální 2 2 2" xfId="4" xr:uid="{00000000-0005-0000-0000-00000C000000}"/>
    <cellStyle name="normální 2 2 2 2" xfId="6" xr:uid="{00000000-0005-0000-0000-00000D000000}"/>
    <cellStyle name="normální 2 2 2 2 2" xfId="28" xr:uid="{00000000-0005-0000-0000-00000E000000}"/>
    <cellStyle name="normální 2 2 2 2 3" xfId="29" xr:uid="{00000000-0005-0000-0000-00000F000000}"/>
    <cellStyle name="normální 2 2 2 3" xfId="27" xr:uid="{00000000-0005-0000-0000-000010000000}"/>
    <cellStyle name="normální 2 3" xfId="5" xr:uid="{00000000-0005-0000-0000-000011000000}"/>
    <cellStyle name="normální 3" xfId="16" xr:uid="{00000000-0005-0000-0000-000012000000}"/>
    <cellStyle name="normální 3 2" xfId="2" xr:uid="{00000000-0005-0000-0000-000013000000}"/>
    <cellStyle name="Standard 2" xfId="17" xr:uid="{00000000-0005-0000-0000-000014000000}"/>
    <cellStyle name="Überschrift 1 1" xfId="18" xr:uid="{00000000-0005-0000-0000-000015000000}"/>
    <cellStyle name="Überschrift 1 1 1" xfId="19" xr:uid="{00000000-0005-0000-0000-000016000000}"/>
    <cellStyle name="Überschrift 1 1 1 1" xfId="20" xr:uid="{00000000-0005-0000-0000-000017000000}"/>
    <cellStyle name="Überschrift 1 1 1 1 1" xfId="21" xr:uid="{00000000-0005-0000-0000-000018000000}"/>
    <cellStyle name="Überschrift 1 1 1 1 1 1" xfId="22" xr:uid="{00000000-0005-0000-0000-000019000000}"/>
    <cellStyle name="Überschrift 1 1 1 1 1 1 1" xfId="23" xr:uid="{00000000-0005-0000-0000-00001A000000}"/>
    <cellStyle name="Überschrift 1 1 1 1 1 1 1 1" xfId="24" xr:uid="{00000000-0005-0000-0000-00001B000000}"/>
    <cellStyle name="Überschrift 1 1 1 1 1 1 1 1 1" xfId="25" xr:uid="{00000000-0005-0000-0000-00001C000000}"/>
    <cellStyle name="Überschrift 1 1 1 1 1 1 1 1 1 1" xfId="26" xr:uid="{00000000-0005-0000-0000-00001D000000}"/>
  </cellStyles>
  <dxfs count="3593"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0</xdr:row>
      <xdr:rowOff>27214</xdr:rowOff>
    </xdr:from>
    <xdr:to>
      <xdr:col>22</xdr:col>
      <xdr:colOff>76358</xdr:colOff>
      <xdr:row>29</xdr:row>
      <xdr:rowOff>13607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84179" y="27214"/>
          <a:ext cx="7873250" cy="48305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742949</xdr:colOff>
      <xdr:row>13</xdr:row>
      <xdr:rowOff>164568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0</xdr:row>
      <xdr:rowOff>13608</xdr:rowOff>
    </xdr:from>
    <xdr:to>
      <xdr:col>28</xdr:col>
      <xdr:colOff>713355</xdr:colOff>
      <xdr:row>28</xdr:row>
      <xdr:rowOff>131133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824857" y="13608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FF00"/>
  </sheetPr>
  <dimension ref="A1:Y117"/>
  <sheetViews>
    <sheetView zoomScaleNormal="100" workbookViewId="0">
      <selection activeCell="I27" sqref="I27"/>
    </sheetView>
  </sheetViews>
  <sheetFormatPr defaultColWidth="9.109375" defaultRowHeight="14.4" x14ac:dyDescent="0.3"/>
  <cols>
    <col min="1" max="1" width="13.44140625" style="3" customWidth="1"/>
    <col min="2" max="2" width="12" style="2" customWidth="1"/>
    <col min="3" max="3" width="24" style="2" customWidth="1"/>
    <col min="4" max="4" width="26.6640625" style="2" customWidth="1"/>
    <col min="5" max="5" width="13.88671875" style="2" customWidth="1"/>
    <col min="6" max="6" width="7.33203125" style="2" customWidth="1"/>
    <col min="7" max="7" width="6.5546875" style="2" customWidth="1"/>
    <col min="8" max="8" width="10.33203125" style="2" customWidth="1"/>
    <col min="9" max="9" width="23.109375" style="2" customWidth="1"/>
    <col min="10" max="10" width="7.5546875" style="18" customWidth="1"/>
    <col min="11" max="14" width="9.109375" style="2"/>
    <col min="15" max="15" width="14.44140625" style="2" customWidth="1"/>
    <col min="16" max="16" width="11.6640625" style="2" customWidth="1"/>
    <col min="17" max="16384" width="9.109375" style="2"/>
  </cols>
  <sheetData>
    <row r="1" spans="1:25" ht="23.4" x14ac:dyDescent="0.45">
      <c r="A1" s="204" t="s">
        <v>0</v>
      </c>
      <c r="B1" s="204"/>
      <c r="C1" s="204"/>
      <c r="D1" s="204"/>
      <c r="E1" s="204"/>
      <c r="F1" s="204"/>
      <c r="G1" s="1"/>
      <c r="H1" s="1"/>
      <c r="I1" s="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81"/>
      <c r="Y1" s="81"/>
    </row>
    <row r="2" spans="1:25" ht="15.6" x14ac:dyDescent="0.3">
      <c r="B2" s="4" t="s">
        <v>1</v>
      </c>
      <c r="C2" s="205" t="s">
        <v>412</v>
      </c>
      <c r="D2" s="206"/>
      <c r="E2" s="5"/>
      <c r="F2" s="5"/>
      <c r="G2" s="5"/>
      <c r="H2" s="81"/>
      <c r="I2" s="8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2"/>
      <c r="W2" s="162"/>
      <c r="X2" s="81"/>
      <c r="Y2" s="81"/>
    </row>
    <row r="3" spans="1:25" ht="3" customHeight="1" x14ac:dyDescent="0.3">
      <c r="B3" s="6"/>
      <c r="C3" s="165"/>
      <c r="D3" s="165"/>
      <c r="E3" s="6"/>
      <c r="F3" s="6"/>
      <c r="G3" s="6"/>
      <c r="H3" s="8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81"/>
      <c r="W3" s="81"/>
      <c r="X3" s="81"/>
      <c r="Y3" s="81"/>
    </row>
    <row r="4" spans="1:25" ht="15.6" x14ac:dyDescent="0.3">
      <c r="B4" s="4" t="s">
        <v>2</v>
      </c>
      <c r="C4" s="212" t="s">
        <v>413</v>
      </c>
      <c r="D4" s="213"/>
      <c r="E4" s="7"/>
      <c r="F4" s="7"/>
      <c r="G4" s="7"/>
      <c r="H4" s="81"/>
      <c r="I4" s="8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2"/>
      <c r="W4" s="162"/>
      <c r="X4" s="162"/>
      <c r="Y4" s="162"/>
    </row>
    <row r="5" spans="1:25" ht="2.25" customHeight="1" x14ac:dyDescent="0.3">
      <c r="B5" s="8"/>
      <c r="C5" s="166"/>
      <c r="D5" s="165"/>
      <c r="E5" s="6"/>
      <c r="F5" s="6"/>
      <c r="G5" s="6"/>
      <c r="H5" s="6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81"/>
      <c r="W5" s="81"/>
      <c r="X5" s="81"/>
      <c r="Y5" s="81"/>
    </row>
    <row r="6" spans="1:25" ht="15.6" x14ac:dyDescent="0.3">
      <c r="B6" s="4" t="s">
        <v>3</v>
      </c>
      <c r="C6" s="205" t="s">
        <v>414</v>
      </c>
      <c r="D6" s="206"/>
      <c r="E6" s="5"/>
      <c r="F6" s="5"/>
      <c r="G6" s="5"/>
      <c r="H6" s="5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2"/>
      <c r="W6" s="162"/>
      <c r="X6" s="162"/>
      <c r="Y6" s="162"/>
    </row>
    <row r="7" spans="1:25" ht="3" customHeight="1" x14ac:dyDescent="0.3">
      <c r="B7" s="8"/>
      <c r="C7" s="166"/>
      <c r="D7" s="165"/>
      <c r="E7" s="6"/>
      <c r="F7" s="6"/>
      <c r="G7" s="6"/>
      <c r="H7" s="6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</row>
    <row r="8" spans="1:25" ht="15.75" customHeight="1" x14ac:dyDescent="0.3">
      <c r="B8" s="4" t="s">
        <v>4</v>
      </c>
      <c r="C8" s="214" t="s">
        <v>415</v>
      </c>
      <c r="D8" s="215"/>
      <c r="E8" s="5"/>
      <c r="F8" s="5"/>
      <c r="G8" s="5"/>
      <c r="H8" s="5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3"/>
      <c r="W8" s="163"/>
      <c r="X8" s="163"/>
      <c r="Y8" s="163"/>
    </row>
    <row r="9" spans="1:25" ht="2.25" customHeight="1" x14ac:dyDescent="0.3">
      <c r="B9" s="8"/>
      <c r="C9" s="166"/>
      <c r="D9" s="165"/>
      <c r="E9" s="6"/>
      <c r="F9" s="6"/>
      <c r="G9" s="6"/>
      <c r="H9" s="6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3"/>
      <c r="W9" s="163"/>
      <c r="X9" s="163"/>
      <c r="Y9" s="163"/>
    </row>
    <row r="10" spans="1:25" ht="15" customHeight="1" x14ac:dyDescent="0.3">
      <c r="B10" s="4" t="s">
        <v>326</v>
      </c>
      <c r="C10" s="205" t="s">
        <v>444</v>
      </c>
      <c r="D10" s="206"/>
      <c r="E10" s="5"/>
      <c r="F10" s="207" t="s">
        <v>333</v>
      </c>
      <c r="G10" s="208"/>
      <c r="H10" s="5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3"/>
      <c r="W10" s="163"/>
      <c r="X10" s="163"/>
      <c r="Y10" s="163"/>
    </row>
    <row r="11" spans="1:25" ht="2.25" customHeight="1" x14ac:dyDescent="0.3">
      <c r="B11" s="8"/>
      <c r="C11" s="195"/>
      <c r="D11" s="195"/>
      <c r="E11" s="6"/>
      <c r="F11" s="6"/>
      <c r="G11" s="6"/>
      <c r="H11" s="6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</row>
    <row r="12" spans="1:25" ht="15" customHeight="1" x14ac:dyDescent="0.3">
      <c r="B12" s="4" t="s">
        <v>327</v>
      </c>
      <c r="C12" s="205"/>
      <c r="D12" s="206"/>
      <c r="E12" s="5"/>
      <c r="F12" s="209" t="s">
        <v>416</v>
      </c>
      <c r="G12" s="210"/>
      <c r="H12" s="5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</row>
    <row r="13" spans="1:25" ht="2.25" customHeight="1" x14ac:dyDescent="0.3">
      <c r="B13" s="8"/>
      <c r="C13" s="211"/>
      <c r="D13" s="211"/>
      <c r="E13" s="6"/>
      <c r="F13" s="6"/>
      <c r="G13" s="6"/>
      <c r="H13" s="6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</row>
    <row r="14" spans="1:25" ht="15" customHeight="1" x14ac:dyDescent="0.3">
      <c r="B14" s="4" t="s">
        <v>328</v>
      </c>
      <c r="C14" s="205"/>
      <c r="D14" s="206"/>
      <c r="E14" s="5"/>
      <c r="F14" s="5"/>
      <c r="G14" s="5"/>
      <c r="H14" s="5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</row>
    <row r="15" spans="1:25" ht="9" customHeight="1" thickBot="1" x14ac:dyDescent="0.4">
      <c r="B15" s="10"/>
      <c r="C15" s="10"/>
      <c r="D15" s="10"/>
      <c r="E15" s="10"/>
      <c r="F15" s="10"/>
      <c r="G15" s="10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</row>
    <row r="16" spans="1:25" ht="28.2" customHeight="1" thickBot="1" x14ac:dyDescent="0.35">
      <c r="A16" s="138" t="s">
        <v>6</v>
      </c>
      <c r="B16" s="203" t="s">
        <v>7</v>
      </c>
      <c r="C16" s="203"/>
      <c r="D16" s="139" t="s">
        <v>8</v>
      </c>
      <c r="E16" s="139" t="s">
        <v>9</v>
      </c>
      <c r="F16" s="139" t="s">
        <v>404</v>
      </c>
      <c r="G16" s="153" t="s">
        <v>80</v>
      </c>
      <c r="H16" s="102" t="s">
        <v>331</v>
      </c>
      <c r="I16" s="103" t="s">
        <v>332</v>
      </c>
      <c r="J16" s="19" t="s">
        <v>336</v>
      </c>
      <c r="P16" s="81"/>
    </row>
    <row r="17" spans="1:15" ht="15.6" thickTop="1" thickBot="1" x14ac:dyDescent="0.35">
      <c r="A17" s="141" t="s">
        <v>30</v>
      </c>
      <c r="B17" s="191" t="s">
        <v>417</v>
      </c>
      <c r="C17" s="192" t="s">
        <v>424</v>
      </c>
      <c r="D17" s="151" t="s">
        <v>431</v>
      </c>
      <c r="E17" s="132" t="s">
        <v>438</v>
      </c>
      <c r="F17" s="196" t="s">
        <v>320</v>
      </c>
      <c r="G17" s="154">
        <v>0.33333333333333331</v>
      </c>
      <c r="H17" s="152" t="s">
        <v>340</v>
      </c>
      <c r="I17" s="111" t="s">
        <v>444</v>
      </c>
      <c r="J17" s="88">
        <v>3.472222222222222E-3</v>
      </c>
      <c r="O17" s="131" t="str">
        <f>CONCATENATE(F17,H17)</f>
        <v>RO-V1. START</v>
      </c>
    </row>
    <row r="18" spans="1:15" ht="15" thickTop="1" x14ac:dyDescent="0.3">
      <c r="A18" s="142" t="s">
        <v>31</v>
      </c>
      <c r="B18" s="193" t="s">
        <v>418</v>
      </c>
      <c r="C18" s="194" t="s">
        <v>425</v>
      </c>
      <c r="D18" s="150" t="s">
        <v>432</v>
      </c>
      <c r="E18" s="87" t="s">
        <v>439</v>
      </c>
      <c r="F18" s="196" t="s">
        <v>320</v>
      </c>
      <c r="G18" s="86">
        <f t="shared" ref="G18:G24" si="0">G17+J17</f>
        <v>0.33680555555555552</v>
      </c>
      <c r="H18" s="152" t="s">
        <v>340</v>
      </c>
      <c r="I18" s="111" t="s">
        <v>444</v>
      </c>
      <c r="J18" s="88"/>
      <c r="O18" s="131" t="str">
        <f t="shared" ref="O18:O66" si="1">CONCATENATE(F18,H18)</f>
        <v>RO-V1. START</v>
      </c>
    </row>
    <row r="19" spans="1:15" x14ac:dyDescent="0.3">
      <c r="A19" s="142" t="s">
        <v>32</v>
      </c>
      <c r="B19" s="193" t="s">
        <v>419</v>
      </c>
      <c r="C19" s="194" t="s">
        <v>426</v>
      </c>
      <c r="D19" s="150" t="s">
        <v>433</v>
      </c>
      <c r="E19" s="87" t="s">
        <v>440</v>
      </c>
      <c r="F19" s="196" t="s">
        <v>320</v>
      </c>
      <c r="G19" s="86">
        <f t="shared" si="0"/>
        <v>0.33680555555555552</v>
      </c>
      <c r="H19" s="152" t="s">
        <v>340</v>
      </c>
      <c r="I19" s="111" t="s">
        <v>444</v>
      </c>
      <c r="J19" s="88"/>
      <c r="O19" s="131" t="str">
        <f t="shared" si="1"/>
        <v>RO-V1. START</v>
      </c>
    </row>
    <row r="20" spans="1:15" x14ac:dyDescent="0.3">
      <c r="A20" s="142" t="s">
        <v>33</v>
      </c>
      <c r="B20" s="193" t="s">
        <v>420</v>
      </c>
      <c r="C20" s="194" t="s">
        <v>427</v>
      </c>
      <c r="D20" s="150" t="s">
        <v>434</v>
      </c>
      <c r="E20" s="87" t="s">
        <v>441</v>
      </c>
      <c r="F20" s="196" t="s">
        <v>320</v>
      </c>
      <c r="G20" s="86">
        <f t="shared" si="0"/>
        <v>0.33680555555555552</v>
      </c>
      <c r="H20" s="152" t="s">
        <v>340</v>
      </c>
      <c r="I20" s="111" t="s">
        <v>444</v>
      </c>
      <c r="J20" s="88"/>
      <c r="O20" s="131" t="str">
        <f t="shared" si="1"/>
        <v>RO-V1. START</v>
      </c>
    </row>
    <row r="21" spans="1:15" x14ac:dyDescent="0.3">
      <c r="A21" s="142" t="s">
        <v>34</v>
      </c>
      <c r="B21" s="193" t="s">
        <v>421</v>
      </c>
      <c r="C21" s="194" t="s">
        <v>428</v>
      </c>
      <c r="D21" s="150" t="s">
        <v>435</v>
      </c>
      <c r="E21" s="87" t="s">
        <v>442</v>
      </c>
      <c r="F21" s="196" t="s">
        <v>320</v>
      </c>
      <c r="G21" s="86">
        <f t="shared" si="0"/>
        <v>0.33680555555555552</v>
      </c>
      <c r="H21" s="152" t="s">
        <v>340</v>
      </c>
      <c r="I21" s="111" t="s">
        <v>444</v>
      </c>
      <c r="J21" s="88"/>
      <c r="O21" s="131" t="str">
        <f t="shared" si="1"/>
        <v>RO-V1. START</v>
      </c>
    </row>
    <row r="22" spans="1:15" x14ac:dyDescent="0.3">
      <c r="A22" s="142" t="s">
        <v>35</v>
      </c>
      <c r="B22" s="193" t="s">
        <v>422</v>
      </c>
      <c r="C22" s="194" t="s">
        <v>429</v>
      </c>
      <c r="D22" s="150" t="s">
        <v>436</v>
      </c>
      <c r="E22" s="87" t="s">
        <v>441</v>
      </c>
      <c r="F22" s="196" t="s">
        <v>320</v>
      </c>
      <c r="G22" s="86">
        <f t="shared" si="0"/>
        <v>0.33680555555555552</v>
      </c>
      <c r="H22" s="152" t="s">
        <v>340</v>
      </c>
      <c r="I22" s="111" t="s">
        <v>444</v>
      </c>
      <c r="J22" s="88"/>
      <c r="O22" s="131" t="str">
        <f t="shared" si="1"/>
        <v>RO-V1. START</v>
      </c>
    </row>
    <row r="23" spans="1:15" x14ac:dyDescent="0.3">
      <c r="A23" s="142" t="s">
        <v>36</v>
      </c>
      <c r="B23" s="193" t="s">
        <v>423</v>
      </c>
      <c r="C23" s="194" t="s">
        <v>430</v>
      </c>
      <c r="D23" s="150" t="s">
        <v>437</v>
      </c>
      <c r="E23" s="87" t="s">
        <v>443</v>
      </c>
      <c r="F23" s="196" t="s">
        <v>320</v>
      </c>
      <c r="G23" s="86">
        <f t="shared" si="0"/>
        <v>0.33680555555555552</v>
      </c>
      <c r="H23" s="152" t="s">
        <v>340</v>
      </c>
      <c r="I23" s="111" t="s">
        <v>444</v>
      </c>
      <c r="J23" s="88"/>
      <c r="O23" s="131" t="str">
        <f t="shared" si="1"/>
        <v>RO-V1. START</v>
      </c>
    </row>
    <row r="24" spans="1:15" x14ac:dyDescent="0.3">
      <c r="A24" s="142" t="s">
        <v>37</v>
      </c>
      <c r="B24" s="193"/>
      <c r="C24" s="194"/>
      <c r="D24" s="150"/>
      <c r="E24" s="87"/>
      <c r="F24" s="196"/>
      <c r="G24" s="86">
        <f t="shared" si="0"/>
        <v>0.33680555555555552</v>
      </c>
      <c r="H24" s="152"/>
      <c r="I24" s="111"/>
      <c r="J24" s="88"/>
      <c r="O24" s="131" t="str">
        <f t="shared" si="1"/>
        <v/>
      </c>
    </row>
    <row r="25" spans="1:15" x14ac:dyDescent="0.3">
      <c r="A25" s="142" t="s">
        <v>38</v>
      </c>
      <c r="B25" s="193"/>
      <c r="C25" s="194"/>
      <c r="D25" s="150"/>
      <c r="E25" s="87"/>
      <c r="F25" s="196"/>
      <c r="G25" s="86">
        <f t="shared" ref="G25:G26" si="2">G24+J24</f>
        <v>0.33680555555555552</v>
      </c>
      <c r="H25" s="152"/>
      <c r="I25" s="111"/>
      <c r="J25" s="88"/>
      <c r="O25" s="131" t="str">
        <f t="shared" si="1"/>
        <v/>
      </c>
    </row>
    <row r="26" spans="1:15" x14ac:dyDescent="0.3">
      <c r="A26" s="142" t="s">
        <v>39</v>
      </c>
      <c r="B26" s="193"/>
      <c r="C26" s="194"/>
      <c r="D26" s="150"/>
      <c r="E26" s="87"/>
      <c r="F26" s="196"/>
      <c r="G26" s="86">
        <f t="shared" si="2"/>
        <v>0.33680555555555552</v>
      </c>
      <c r="H26" s="152"/>
      <c r="I26" s="111"/>
      <c r="J26" s="88"/>
      <c r="O26" s="131" t="str">
        <f t="shared" si="1"/>
        <v/>
      </c>
    </row>
    <row r="27" spans="1:15" x14ac:dyDescent="0.3">
      <c r="A27" s="142" t="s">
        <v>40</v>
      </c>
      <c r="B27" s="193"/>
      <c r="C27" s="194"/>
      <c r="D27" s="150"/>
      <c r="E27" s="87"/>
      <c r="F27" s="196"/>
      <c r="G27" s="86">
        <f t="shared" ref="G27" si="3">G26+J26</f>
        <v>0.33680555555555552</v>
      </c>
      <c r="H27" s="152"/>
      <c r="I27" s="111"/>
      <c r="J27" s="88"/>
      <c r="O27" s="131" t="str">
        <f t="shared" si="1"/>
        <v/>
      </c>
    </row>
    <row r="28" spans="1:15" x14ac:dyDescent="0.3">
      <c r="A28" s="142" t="s">
        <v>41</v>
      </c>
      <c r="B28" s="193"/>
      <c r="C28" s="194"/>
      <c r="D28" s="150"/>
      <c r="E28" s="87"/>
      <c r="F28" s="196"/>
      <c r="G28" s="86">
        <f t="shared" ref="G28:G91" si="4">G27+J27</f>
        <v>0.33680555555555552</v>
      </c>
      <c r="H28" s="152"/>
      <c r="I28" s="111"/>
      <c r="J28" s="88"/>
      <c r="O28" s="131" t="str">
        <f t="shared" si="1"/>
        <v/>
      </c>
    </row>
    <row r="29" spans="1:15" x14ac:dyDescent="0.3">
      <c r="A29" s="142" t="s">
        <v>42</v>
      </c>
      <c r="B29" s="193"/>
      <c r="C29" s="194"/>
      <c r="D29" s="150"/>
      <c r="E29" s="87"/>
      <c r="F29" s="196"/>
      <c r="G29" s="86">
        <f t="shared" si="4"/>
        <v>0.33680555555555552</v>
      </c>
      <c r="H29" s="152"/>
      <c r="I29" s="111"/>
      <c r="J29" s="88"/>
      <c r="O29" s="131" t="str">
        <f t="shared" si="1"/>
        <v/>
      </c>
    </row>
    <row r="30" spans="1:15" x14ac:dyDescent="0.3">
      <c r="A30" s="142" t="s">
        <v>43</v>
      </c>
      <c r="B30" s="193"/>
      <c r="C30" s="194"/>
      <c r="D30" s="150"/>
      <c r="E30" s="87"/>
      <c r="F30" s="196"/>
      <c r="G30" s="86">
        <f t="shared" si="4"/>
        <v>0.33680555555555552</v>
      </c>
      <c r="H30" s="152"/>
      <c r="I30" s="111"/>
      <c r="J30" s="88"/>
      <c r="O30" s="131" t="str">
        <f t="shared" si="1"/>
        <v/>
      </c>
    </row>
    <row r="31" spans="1:15" x14ac:dyDescent="0.3">
      <c r="A31" s="142" t="s">
        <v>44</v>
      </c>
      <c r="B31" s="193"/>
      <c r="C31" s="194"/>
      <c r="D31" s="150"/>
      <c r="E31" s="87"/>
      <c r="F31" s="196"/>
      <c r="G31" s="86">
        <f t="shared" si="4"/>
        <v>0.33680555555555552</v>
      </c>
      <c r="H31" s="152"/>
      <c r="I31" s="111"/>
      <c r="J31" s="88"/>
      <c r="O31" s="131" t="str">
        <f t="shared" si="1"/>
        <v/>
      </c>
    </row>
    <row r="32" spans="1:15" x14ac:dyDescent="0.3">
      <c r="A32" s="142" t="s">
        <v>45</v>
      </c>
      <c r="B32" s="193"/>
      <c r="C32" s="194"/>
      <c r="D32" s="150"/>
      <c r="E32" s="87"/>
      <c r="F32" s="196"/>
      <c r="G32" s="86">
        <f t="shared" si="4"/>
        <v>0.33680555555555552</v>
      </c>
      <c r="H32" s="152"/>
      <c r="I32" s="111"/>
      <c r="J32" s="88"/>
      <c r="O32" s="131" t="str">
        <f t="shared" si="1"/>
        <v/>
      </c>
    </row>
    <row r="33" spans="1:15" x14ac:dyDescent="0.3">
      <c r="A33" s="142" t="s">
        <v>46</v>
      </c>
      <c r="B33" s="193"/>
      <c r="C33" s="194"/>
      <c r="D33" s="150"/>
      <c r="E33" s="87"/>
      <c r="F33" s="196"/>
      <c r="G33" s="86">
        <f t="shared" si="4"/>
        <v>0.33680555555555552</v>
      </c>
      <c r="H33" s="152"/>
      <c r="I33" s="111"/>
      <c r="J33" s="88"/>
      <c r="O33" s="131" t="str">
        <f t="shared" si="1"/>
        <v/>
      </c>
    </row>
    <row r="34" spans="1:15" x14ac:dyDescent="0.3">
      <c r="A34" s="142" t="s">
        <v>47</v>
      </c>
      <c r="B34" s="193"/>
      <c r="C34" s="194"/>
      <c r="D34" s="150"/>
      <c r="E34" s="87"/>
      <c r="F34" s="196"/>
      <c r="G34" s="86">
        <f t="shared" si="4"/>
        <v>0.33680555555555552</v>
      </c>
      <c r="H34" s="152"/>
      <c r="I34" s="111"/>
      <c r="J34" s="88"/>
      <c r="O34" s="131" t="str">
        <f t="shared" si="1"/>
        <v/>
      </c>
    </row>
    <row r="35" spans="1:15" x14ac:dyDescent="0.3">
      <c r="A35" s="142" t="s">
        <v>48</v>
      </c>
      <c r="B35" s="193"/>
      <c r="C35" s="194"/>
      <c r="D35" s="150"/>
      <c r="E35" s="87"/>
      <c r="F35" s="196"/>
      <c r="G35" s="86">
        <f t="shared" si="4"/>
        <v>0.33680555555555552</v>
      </c>
      <c r="H35" s="152"/>
      <c r="I35" s="111"/>
      <c r="J35" s="88"/>
      <c r="O35" s="131" t="str">
        <f t="shared" si="1"/>
        <v/>
      </c>
    </row>
    <row r="36" spans="1:15" x14ac:dyDescent="0.3">
      <c r="A36" s="142" t="s">
        <v>49</v>
      </c>
      <c r="B36" s="193"/>
      <c r="C36" s="194"/>
      <c r="D36" s="150"/>
      <c r="E36" s="87"/>
      <c r="F36" s="196"/>
      <c r="G36" s="136">
        <f t="shared" si="4"/>
        <v>0.33680555555555552</v>
      </c>
      <c r="H36" s="152"/>
      <c r="I36" s="111"/>
      <c r="J36" s="88"/>
      <c r="O36" s="131" t="str">
        <f t="shared" si="1"/>
        <v/>
      </c>
    </row>
    <row r="37" spans="1:15" x14ac:dyDescent="0.3">
      <c r="A37" s="141" t="s">
        <v>50</v>
      </c>
      <c r="B37" s="193"/>
      <c r="C37" s="194"/>
      <c r="D37" s="151"/>
      <c r="E37" s="132"/>
      <c r="F37" s="196"/>
      <c r="G37" s="86">
        <f t="shared" si="4"/>
        <v>0.33680555555555552</v>
      </c>
      <c r="H37" s="112"/>
      <c r="I37" s="111"/>
      <c r="J37" s="88"/>
      <c r="O37" s="131" t="str">
        <f t="shared" si="1"/>
        <v/>
      </c>
    </row>
    <row r="38" spans="1:15" x14ac:dyDescent="0.3">
      <c r="A38" s="142" t="s">
        <v>51</v>
      </c>
      <c r="B38" s="193"/>
      <c r="C38" s="194"/>
      <c r="D38" s="150"/>
      <c r="E38" s="87"/>
      <c r="F38" s="196"/>
      <c r="G38" s="86">
        <f t="shared" si="4"/>
        <v>0.33680555555555552</v>
      </c>
      <c r="H38" s="112"/>
      <c r="I38" s="111"/>
      <c r="J38" s="88"/>
      <c r="O38" s="131" t="str">
        <f t="shared" si="1"/>
        <v/>
      </c>
    </row>
    <row r="39" spans="1:15" x14ac:dyDescent="0.3">
      <c r="A39" s="142" t="s">
        <v>52</v>
      </c>
      <c r="B39" s="193"/>
      <c r="C39" s="194"/>
      <c r="D39" s="150"/>
      <c r="E39" s="87"/>
      <c r="F39" s="196"/>
      <c r="G39" s="86">
        <f t="shared" si="4"/>
        <v>0.33680555555555552</v>
      </c>
      <c r="H39" s="112"/>
      <c r="I39" s="111"/>
      <c r="J39" s="88"/>
      <c r="O39" s="131" t="str">
        <f t="shared" si="1"/>
        <v/>
      </c>
    </row>
    <row r="40" spans="1:15" x14ac:dyDescent="0.3">
      <c r="A40" s="142" t="s">
        <v>53</v>
      </c>
      <c r="B40" s="193"/>
      <c r="C40" s="194"/>
      <c r="D40" s="150"/>
      <c r="E40" s="87"/>
      <c r="F40" s="196"/>
      <c r="G40" s="86">
        <f t="shared" si="4"/>
        <v>0.33680555555555552</v>
      </c>
      <c r="H40" s="112"/>
      <c r="I40" s="111"/>
      <c r="J40" s="88"/>
      <c r="O40" s="131" t="str">
        <f t="shared" si="1"/>
        <v/>
      </c>
    </row>
    <row r="41" spans="1:15" x14ac:dyDescent="0.3">
      <c r="A41" s="142" t="s">
        <v>54</v>
      </c>
      <c r="B41" s="193"/>
      <c r="C41" s="194"/>
      <c r="D41" s="150"/>
      <c r="E41" s="87"/>
      <c r="F41" s="196"/>
      <c r="G41" s="86">
        <f t="shared" si="4"/>
        <v>0.33680555555555552</v>
      </c>
      <c r="H41" s="112"/>
      <c r="I41" s="111"/>
      <c r="J41" s="88"/>
      <c r="O41" s="131" t="str">
        <f t="shared" si="1"/>
        <v/>
      </c>
    </row>
    <row r="42" spans="1:15" x14ac:dyDescent="0.3">
      <c r="A42" s="142" t="s">
        <v>55</v>
      </c>
      <c r="B42" s="193"/>
      <c r="C42" s="194"/>
      <c r="D42" s="150"/>
      <c r="E42" s="87"/>
      <c r="F42" s="196"/>
      <c r="G42" s="86">
        <f t="shared" si="4"/>
        <v>0.33680555555555552</v>
      </c>
      <c r="H42" s="112"/>
      <c r="I42" s="111"/>
      <c r="J42" s="88"/>
      <c r="O42" s="131" t="str">
        <f t="shared" si="1"/>
        <v/>
      </c>
    </row>
    <row r="43" spans="1:15" x14ac:dyDescent="0.3">
      <c r="A43" s="142" t="s">
        <v>56</v>
      </c>
      <c r="B43" s="193"/>
      <c r="C43" s="194"/>
      <c r="D43" s="150"/>
      <c r="E43" s="87"/>
      <c r="F43" s="196"/>
      <c r="G43" s="86">
        <f t="shared" si="4"/>
        <v>0.33680555555555552</v>
      </c>
      <c r="H43" s="112"/>
      <c r="I43" s="111"/>
      <c r="J43" s="88"/>
      <c r="O43" s="131" t="str">
        <f t="shared" si="1"/>
        <v/>
      </c>
    </row>
    <row r="44" spans="1:15" x14ac:dyDescent="0.3">
      <c r="A44" s="142" t="s">
        <v>57</v>
      </c>
      <c r="B44" s="193"/>
      <c r="C44" s="194"/>
      <c r="D44" s="150"/>
      <c r="E44" s="87"/>
      <c r="F44" s="196"/>
      <c r="G44" s="86">
        <f t="shared" si="4"/>
        <v>0.33680555555555552</v>
      </c>
      <c r="H44" s="112"/>
      <c r="I44" s="111"/>
      <c r="J44" s="88"/>
      <c r="O44" s="131" t="str">
        <f t="shared" si="1"/>
        <v/>
      </c>
    </row>
    <row r="45" spans="1:15" x14ac:dyDescent="0.3">
      <c r="A45" s="142" t="s">
        <v>58</v>
      </c>
      <c r="B45" s="193"/>
      <c r="C45" s="194"/>
      <c r="D45" s="150"/>
      <c r="E45" s="87"/>
      <c r="F45" s="196"/>
      <c r="G45" s="86">
        <f t="shared" si="4"/>
        <v>0.33680555555555552</v>
      </c>
      <c r="H45" s="112"/>
      <c r="I45" s="111"/>
      <c r="J45" s="88"/>
      <c r="O45" s="131" t="str">
        <f t="shared" si="1"/>
        <v/>
      </c>
    </row>
    <row r="46" spans="1:15" x14ac:dyDescent="0.3">
      <c r="A46" s="142" t="s">
        <v>59</v>
      </c>
      <c r="B46" s="193"/>
      <c r="C46" s="194"/>
      <c r="D46" s="150"/>
      <c r="E46" s="87"/>
      <c r="F46" s="196"/>
      <c r="G46" s="86">
        <f t="shared" si="4"/>
        <v>0.33680555555555552</v>
      </c>
      <c r="H46" s="112"/>
      <c r="I46" s="111"/>
      <c r="J46" s="88"/>
      <c r="O46" s="131" t="str">
        <f t="shared" si="1"/>
        <v/>
      </c>
    </row>
    <row r="47" spans="1:15" x14ac:dyDescent="0.3">
      <c r="A47" s="142" t="s">
        <v>60</v>
      </c>
      <c r="B47" s="193"/>
      <c r="C47" s="194"/>
      <c r="D47" s="150"/>
      <c r="E47" s="87"/>
      <c r="F47" s="196"/>
      <c r="G47" s="86">
        <f t="shared" si="4"/>
        <v>0.33680555555555552</v>
      </c>
      <c r="H47" s="112"/>
      <c r="I47" s="111"/>
      <c r="J47" s="88"/>
      <c r="O47" s="131" t="str">
        <f t="shared" si="1"/>
        <v/>
      </c>
    </row>
    <row r="48" spans="1:15" x14ac:dyDescent="0.3">
      <c r="A48" s="142" t="s">
        <v>61</v>
      </c>
      <c r="B48" s="193"/>
      <c r="C48" s="194"/>
      <c r="D48" s="150"/>
      <c r="E48" s="87"/>
      <c r="F48" s="196"/>
      <c r="G48" s="86">
        <f t="shared" si="4"/>
        <v>0.33680555555555552</v>
      </c>
      <c r="H48" s="112"/>
      <c r="I48" s="111"/>
      <c r="J48" s="88"/>
      <c r="O48" s="131" t="str">
        <f t="shared" si="1"/>
        <v/>
      </c>
    </row>
    <row r="49" spans="1:15" x14ac:dyDescent="0.3">
      <c r="A49" s="142" t="s">
        <v>62</v>
      </c>
      <c r="B49" s="193"/>
      <c r="C49" s="194"/>
      <c r="D49" s="150"/>
      <c r="E49" s="87"/>
      <c r="F49" s="196"/>
      <c r="G49" s="86">
        <f t="shared" si="4"/>
        <v>0.33680555555555552</v>
      </c>
      <c r="H49" s="112"/>
      <c r="I49" s="111"/>
      <c r="J49" s="88"/>
      <c r="O49" s="131" t="str">
        <f t="shared" si="1"/>
        <v/>
      </c>
    </row>
    <row r="50" spans="1:15" x14ac:dyDescent="0.3">
      <c r="A50" s="142" t="s">
        <v>63</v>
      </c>
      <c r="B50" s="193"/>
      <c r="C50" s="194"/>
      <c r="D50" s="150"/>
      <c r="E50" s="87"/>
      <c r="F50" s="196"/>
      <c r="G50" s="86">
        <f t="shared" si="4"/>
        <v>0.33680555555555552</v>
      </c>
      <c r="H50" s="112"/>
      <c r="I50" s="111"/>
      <c r="J50" s="88"/>
      <c r="O50" s="131" t="str">
        <f t="shared" si="1"/>
        <v/>
      </c>
    </row>
    <row r="51" spans="1:15" x14ac:dyDescent="0.3">
      <c r="A51" s="142" t="s">
        <v>64</v>
      </c>
      <c r="B51" s="193"/>
      <c r="C51" s="194"/>
      <c r="D51" s="150"/>
      <c r="E51" s="87"/>
      <c r="F51" s="196"/>
      <c r="G51" s="86">
        <f t="shared" si="4"/>
        <v>0.33680555555555552</v>
      </c>
      <c r="H51" s="112"/>
      <c r="I51" s="111"/>
      <c r="J51" s="88"/>
      <c r="O51" s="131" t="str">
        <f t="shared" si="1"/>
        <v/>
      </c>
    </row>
    <row r="52" spans="1:15" x14ac:dyDescent="0.3">
      <c r="A52" s="142" t="s">
        <v>65</v>
      </c>
      <c r="B52" s="193"/>
      <c r="C52" s="194"/>
      <c r="D52" s="150"/>
      <c r="E52" s="87"/>
      <c r="F52" s="196"/>
      <c r="G52" s="86">
        <f t="shared" si="4"/>
        <v>0.33680555555555552</v>
      </c>
      <c r="H52" s="112"/>
      <c r="I52" s="111"/>
      <c r="J52" s="88"/>
      <c r="O52" s="131" t="str">
        <f t="shared" si="1"/>
        <v/>
      </c>
    </row>
    <row r="53" spans="1:15" x14ac:dyDescent="0.3">
      <c r="A53" s="142" t="s">
        <v>66</v>
      </c>
      <c r="B53" s="193"/>
      <c r="C53" s="194"/>
      <c r="D53" s="150"/>
      <c r="E53" s="87"/>
      <c r="F53" s="196"/>
      <c r="G53" s="86">
        <f t="shared" si="4"/>
        <v>0.33680555555555552</v>
      </c>
      <c r="H53" s="112"/>
      <c r="I53" s="111"/>
      <c r="J53" s="88"/>
      <c r="O53" s="131" t="str">
        <f t="shared" si="1"/>
        <v/>
      </c>
    </row>
    <row r="54" spans="1:15" x14ac:dyDescent="0.3">
      <c r="A54" s="142" t="s">
        <v>67</v>
      </c>
      <c r="B54" s="193"/>
      <c r="C54" s="194"/>
      <c r="D54" s="150"/>
      <c r="E54" s="87"/>
      <c r="F54" s="196"/>
      <c r="G54" s="86">
        <f t="shared" si="4"/>
        <v>0.33680555555555552</v>
      </c>
      <c r="H54" s="112"/>
      <c r="I54" s="111"/>
      <c r="J54" s="88"/>
      <c r="O54" s="131" t="str">
        <f t="shared" si="1"/>
        <v/>
      </c>
    </row>
    <row r="55" spans="1:15" x14ac:dyDescent="0.3">
      <c r="A55" s="142" t="s">
        <v>68</v>
      </c>
      <c r="B55" s="193"/>
      <c r="C55" s="194"/>
      <c r="D55" s="150"/>
      <c r="E55" s="87"/>
      <c r="F55" s="196"/>
      <c r="G55" s="86">
        <f t="shared" si="4"/>
        <v>0.33680555555555552</v>
      </c>
      <c r="H55" s="112"/>
      <c r="I55" s="111"/>
      <c r="J55" s="88"/>
      <c r="O55" s="131" t="str">
        <f t="shared" si="1"/>
        <v/>
      </c>
    </row>
    <row r="56" spans="1:15" x14ac:dyDescent="0.3">
      <c r="A56" s="142" t="s">
        <v>69</v>
      </c>
      <c r="B56" s="193"/>
      <c r="C56" s="194"/>
      <c r="D56" s="150"/>
      <c r="E56" s="87"/>
      <c r="F56" s="196"/>
      <c r="G56" s="136">
        <f t="shared" si="4"/>
        <v>0.33680555555555552</v>
      </c>
      <c r="H56" s="112"/>
      <c r="I56" s="111"/>
      <c r="J56" s="88"/>
      <c r="O56" s="131" t="str">
        <f t="shared" si="1"/>
        <v/>
      </c>
    </row>
    <row r="57" spans="1:15" x14ac:dyDescent="0.3">
      <c r="A57" s="141" t="s">
        <v>70</v>
      </c>
      <c r="B57" s="193"/>
      <c r="C57" s="194"/>
      <c r="D57" s="143"/>
      <c r="E57" s="137"/>
      <c r="F57" s="137"/>
      <c r="G57" s="136">
        <f t="shared" si="4"/>
        <v>0.33680555555555552</v>
      </c>
      <c r="H57" s="112"/>
      <c r="I57" s="111"/>
      <c r="J57" s="88"/>
      <c r="O57" s="131" t="str">
        <f t="shared" si="1"/>
        <v/>
      </c>
    </row>
    <row r="58" spans="1:15" x14ac:dyDescent="0.3">
      <c r="A58" s="142" t="s">
        <v>71</v>
      </c>
      <c r="B58" s="193"/>
      <c r="C58" s="194"/>
      <c r="D58" s="150"/>
      <c r="E58" s="87"/>
      <c r="F58" s="137"/>
      <c r="G58" s="136">
        <f t="shared" si="4"/>
        <v>0.33680555555555552</v>
      </c>
      <c r="H58" s="112"/>
      <c r="I58" s="111"/>
      <c r="J58" s="88"/>
      <c r="O58" s="131" t="str">
        <f t="shared" si="1"/>
        <v/>
      </c>
    </row>
    <row r="59" spans="1:15" x14ac:dyDescent="0.3">
      <c r="A59" s="142" t="s">
        <v>72</v>
      </c>
      <c r="B59" s="193"/>
      <c r="C59" s="194"/>
      <c r="D59" s="150"/>
      <c r="E59" s="87"/>
      <c r="F59" s="137"/>
      <c r="G59" s="136">
        <f t="shared" si="4"/>
        <v>0.33680555555555552</v>
      </c>
      <c r="H59" s="112"/>
      <c r="I59" s="111"/>
      <c r="J59" s="88"/>
      <c r="O59" s="131" t="str">
        <f t="shared" si="1"/>
        <v/>
      </c>
    </row>
    <row r="60" spans="1:15" x14ac:dyDescent="0.3">
      <c r="A60" s="142" t="s">
        <v>73</v>
      </c>
      <c r="B60" s="193"/>
      <c r="C60" s="194"/>
      <c r="D60" s="150"/>
      <c r="E60" s="87"/>
      <c r="F60" s="137"/>
      <c r="G60" s="136">
        <f t="shared" si="4"/>
        <v>0.33680555555555552</v>
      </c>
      <c r="H60" s="112"/>
      <c r="I60" s="111"/>
      <c r="J60" s="88"/>
      <c r="O60" s="131" t="str">
        <f t="shared" si="1"/>
        <v/>
      </c>
    </row>
    <row r="61" spans="1:15" x14ac:dyDescent="0.3">
      <c r="A61" s="142" t="s">
        <v>74</v>
      </c>
      <c r="B61" s="193"/>
      <c r="C61" s="194"/>
      <c r="D61" s="150"/>
      <c r="E61" s="87"/>
      <c r="F61" s="137"/>
      <c r="G61" s="136">
        <f t="shared" si="4"/>
        <v>0.33680555555555552</v>
      </c>
      <c r="H61" s="112"/>
      <c r="I61" s="111"/>
      <c r="J61" s="88"/>
      <c r="O61" s="131" t="str">
        <f t="shared" si="1"/>
        <v/>
      </c>
    </row>
    <row r="62" spans="1:15" x14ac:dyDescent="0.3">
      <c r="A62" s="142" t="s">
        <v>75</v>
      </c>
      <c r="B62" s="193"/>
      <c r="C62" s="194"/>
      <c r="D62" s="150"/>
      <c r="E62" s="87"/>
      <c r="F62" s="137"/>
      <c r="G62" s="136">
        <f t="shared" si="4"/>
        <v>0.33680555555555552</v>
      </c>
      <c r="H62" s="112"/>
      <c r="I62" s="111"/>
      <c r="J62" s="88"/>
      <c r="O62" s="131" t="str">
        <f t="shared" si="1"/>
        <v/>
      </c>
    </row>
    <row r="63" spans="1:15" x14ac:dyDescent="0.3">
      <c r="A63" s="142" t="s">
        <v>76</v>
      </c>
      <c r="B63" s="193"/>
      <c r="C63" s="194"/>
      <c r="D63" s="150"/>
      <c r="E63" s="87"/>
      <c r="F63" s="137"/>
      <c r="G63" s="136">
        <f t="shared" si="4"/>
        <v>0.33680555555555552</v>
      </c>
      <c r="H63" s="112"/>
      <c r="I63" s="111"/>
      <c r="J63" s="88"/>
      <c r="O63" s="131" t="str">
        <f t="shared" si="1"/>
        <v/>
      </c>
    </row>
    <row r="64" spans="1:15" x14ac:dyDescent="0.3">
      <c r="A64" s="142" t="s">
        <v>77</v>
      </c>
      <c r="B64" s="193"/>
      <c r="C64" s="194"/>
      <c r="D64" s="150"/>
      <c r="E64" s="87"/>
      <c r="F64" s="137"/>
      <c r="G64" s="136">
        <f t="shared" si="4"/>
        <v>0.33680555555555552</v>
      </c>
      <c r="H64" s="112"/>
      <c r="I64" s="111"/>
      <c r="J64" s="88"/>
      <c r="O64" s="131" t="str">
        <f t="shared" si="1"/>
        <v/>
      </c>
    </row>
    <row r="65" spans="1:15" x14ac:dyDescent="0.3">
      <c r="A65" s="142" t="s">
        <v>78</v>
      </c>
      <c r="B65" s="193"/>
      <c r="C65" s="194"/>
      <c r="D65" s="150"/>
      <c r="E65" s="87"/>
      <c r="F65" s="87"/>
      <c r="G65" s="136">
        <f t="shared" si="4"/>
        <v>0.33680555555555552</v>
      </c>
      <c r="H65" s="112"/>
      <c r="I65" s="111"/>
      <c r="J65" s="88"/>
      <c r="O65" s="131" t="str">
        <f t="shared" si="1"/>
        <v/>
      </c>
    </row>
    <row r="66" spans="1:15" x14ac:dyDescent="0.3">
      <c r="A66" s="142" t="s">
        <v>79</v>
      </c>
      <c r="B66" s="193"/>
      <c r="C66" s="194"/>
      <c r="D66" s="150"/>
      <c r="E66" s="87"/>
      <c r="F66" s="137"/>
      <c r="G66" s="136">
        <f t="shared" si="4"/>
        <v>0.33680555555555552</v>
      </c>
      <c r="H66" s="112"/>
      <c r="I66" s="111"/>
      <c r="J66" s="88"/>
      <c r="O66" s="131" t="str">
        <f t="shared" si="1"/>
        <v/>
      </c>
    </row>
    <row r="67" spans="1:15" x14ac:dyDescent="0.3">
      <c r="A67" s="141" t="s">
        <v>354</v>
      </c>
      <c r="B67" s="193"/>
      <c r="C67" s="194"/>
      <c r="D67" s="150"/>
      <c r="E67" s="87"/>
      <c r="F67" s="87"/>
      <c r="G67" s="136">
        <f t="shared" si="4"/>
        <v>0.33680555555555552</v>
      </c>
      <c r="H67" s="112"/>
      <c r="I67" s="111"/>
      <c r="J67" s="88"/>
      <c r="O67" s="131" t="str">
        <f>CONCATENATE(F67,H67)</f>
        <v/>
      </c>
    </row>
    <row r="68" spans="1:15" x14ac:dyDescent="0.3">
      <c r="A68" s="141" t="s">
        <v>355</v>
      </c>
      <c r="B68" s="193"/>
      <c r="C68" s="194"/>
      <c r="D68" s="143"/>
      <c r="E68" s="137"/>
      <c r="F68" s="137"/>
      <c r="G68" s="136">
        <f t="shared" si="4"/>
        <v>0.33680555555555552</v>
      </c>
      <c r="H68" s="112"/>
      <c r="I68" s="111"/>
      <c r="J68" s="88"/>
      <c r="O68" s="131" t="str">
        <f t="shared" ref="O68:O116" si="5">CONCATENATE(F68,H68)</f>
        <v/>
      </c>
    </row>
    <row r="69" spans="1:15" x14ac:dyDescent="0.3">
      <c r="A69" s="141" t="s">
        <v>356</v>
      </c>
      <c r="B69" s="193"/>
      <c r="C69" s="194"/>
      <c r="D69" s="150"/>
      <c r="E69" s="87"/>
      <c r="F69" s="137"/>
      <c r="G69" s="136">
        <f t="shared" si="4"/>
        <v>0.33680555555555552</v>
      </c>
      <c r="H69" s="112"/>
      <c r="I69" s="111"/>
      <c r="J69" s="88"/>
      <c r="O69" s="131" t="str">
        <f t="shared" si="5"/>
        <v/>
      </c>
    </row>
    <row r="70" spans="1:15" x14ac:dyDescent="0.3">
      <c r="A70" s="141" t="s">
        <v>357</v>
      </c>
      <c r="B70" s="193"/>
      <c r="C70" s="194"/>
      <c r="D70" s="150"/>
      <c r="E70" s="87"/>
      <c r="F70" s="137"/>
      <c r="G70" s="136">
        <f t="shared" si="4"/>
        <v>0.33680555555555552</v>
      </c>
      <c r="H70" s="112"/>
      <c r="I70" s="111"/>
      <c r="J70" s="88"/>
      <c r="O70" s="131" t="str">
        <f t="shared" si="5"/>
        <v/>
      </c>
    </row>
    <row r="71" spans="1:15" x14ac:dyDescent="0.3">
      <c r="A71" s="141" t="s">
        <v>358</v>
      </c>
      <c r="B71" s="193"/>
      <c r="C71" s="194"/>
      <c r="D71" s="150"/>
      <c r="E71" s="87"/>
      <c r="F71" s="137"/>
      <c r="G71" s="136">
        <f t="shared" si="4"/>
        <v>0.33680555555555552</v>
      </c>
      <c r="H71" s="112"/>
      <c r="I71" s="111"/>
      <c r="J71" s="88"/>
      <c r="O71" s="131" t="str">
        <f t="shared" si="5"/>
        <v/>
      </c>
    </row>
    <row r="72" spans="1:15" x14ac:dyDescent="0.3">
      <c r="A72" s="141" t="s">
        <v>359</v>
      </c>
      <c r="B72" s="193"/>
      <c r="C72" s="194"/>
      <c r="D72" s="150"/>
      <c r="E72" s="87"/>
      <c r="F72" s="137"/>
      <c r="G72" s="136">
        <f t="shared" si="4"/>
        <v>0.33680555555555552</v>
      </c>
      <c r="H72" s="112"/>
      <c r="I72" s="111"/>
      <c r="J72" s="88"/>
      <c r="O72" s="131" t="str">
        <f t="shared" si="5"/>
        <v/>
      </c>
    </row>
    <row r="73" spans="1:15" x14ac:dyDescent="0.3">
      <c r="A73" s="141" t="s">
        <v>360</v>
      </c>
      <c r="B73" s="193"/>
      <c r="C73" s="194"/>
      <c r="D73" s="150"/>
      <c r="E73" s="87"/>
      <c r="F73" s="137"/>
      <c r="G73" s="136">
        <f t="shared" si="4"/>
        <v>0.33680555555555552</v>
      </c>
      <c r="H73" s="112"/>
      <c r="I73" s="111"/>
      <c r="J73" s="88"/>
      <c r="O73" s="131" t="str">
        <f t="shared" si="5"/>
        <v/>
      </c>
    </row>
    <row r="74" spans="1:15" x14ac:dyDescent="0.3">
      <c r="A74" s="141" t="s">
        <v>361</v>
      </c>
      <c r="B74" s="193"/>
      <c r="C74" s="194"/>
      <c r="D74" s="150"/>
      <c r="E74" s="87"/>
      <c r="F74" s="137"/>
      <c r="G74" s="136">
        <f t="shared" si="4"/>
        <v>0.33680555555555552</v>
      </c>
      <c r="H74" s="112"/>
      <c r="I74" s="111"/>
      <c r="J74" s="88"/>
      <c r="O74" s="131" t="str">
        <f t="shared" si="5"/>
        <v/>
      </c>
    </row>
    <row r="75" spans="1:15" x14ac:dyDescent="0.3">
      <c r="A75" s="141" t="s">
        <v>362</v>
      </c>
      <c r="B75" s="193"/>
      <c r="C75" s="194"/>
      <c r="D75" s="150"/>
      <c r="E75" s="87"/>
      <c r="F75" s="137"/>
      <c r="G75" s="136">
        <f t="shared" si="4"/>
        <v>0.33680555555555552</v>
      </c>
      <c r="H75" s="112"/>
      <c r="I75" s="111"/>
      <c r="J75" s="88"/>
      <c r="O75" s="131" t="str">
        <f t="shared" si="5"/>
        <v/>
      </c>
    </row>
    <row r="76" spans="1:15" x14ac:dyDescent="0.3">
      <c r="A76" s="141" t="s">
        <v>363</v>
      </c>
      <c r="B76" s="193"/>
      <c r="C76" s="194"/>
      <c r="D76" s="150"/>
      <c r="E76" s="87"/>
      <c r="F76" s="87"/>
      <c r="G76" s="136">
        <f t="shared" si="4"/>
        <v>0.33680555555555552</v>
      </c>
      <c r="H76" s="112"/>
      <c r="I76" s="111"/>
      <c r="J76" s="88"/>
      <c r="O76" s="131" t="str">
        <f t="shared" si="5"/>
        <v/>
      </c>
    </row>
    <row r="77" spans="1:15" x14ac:dyDescent="0.3">
      <c r="A77" s="141" t="s">
        <v>364</v>
      </c>
      <c r="B77" s="193"/>
      <c r="C77" s="194"/>
      <c r="D77" s="150"/>
      <c r="E77" s="87"/>
      <c r="F77" s="137"/>
      <c r="G77" s="136">
        <f t="shared" si="4"/>
        <v>0.33680555555555552</v>
      </c>
      <c r="H77" s="112"/>
      <c r="I77" s="111"/>
      <c r="J77" s="88"/>
      <c r="O77" s="131" t="str">
        <f t="shared" si="5"/>
        <v/>
      </c>
    </row>
    <row r="78" spans="1:15" x14ac:dyDescent="0.3">
      <c r="A78" s="141" t="s">
        <v>365</v>
      </c>
      <c r="B78" s="193"/>
      <c r="C78" s="194"/>
      <c r="D78" s="150"/>
      <c r="E78" s="87"/>
      <c r="F78" s="137"/>
      <c r="G78" s="136">
        <f t="shared" si="4"/>
        <v>0.33680555555555552</v>
      </c>
      <c r="H78" s="112"/>
      <c r="I78" s="111"/>
      <c r="J78" s="88"/>
      <c r="O78" s="131" t="str">
        <f t="shared" si="5"/>
        <v/>
      </c>
    </row>
    <row r="79" spans="1:15" x14ac:dyDescent="0.3">
      <c r="A79" s="141" t="s">
        <v>366</v>
      </c>
      <c r="B79" s="193"/>
      <c r="C79" s="194"/>
      <c r="D79" s="151"/>
      <c r="E79" s="132"/>
      <c r="F79" s="137"/>
      <c r="G79" s="136">
        <f t="shared" si="4"/>
        <v>0.33680555555555552</v>
      </c>
      <c r="H79" s="155"/>
      <c r="I79" s="156"/>
      <c r="J79" s="88"/>
      <c r="O79" s="131" t="str">
        <f t="shared" si="5"/>
        <v/>
      </c>
    </row>
    <row r="80" spans="1:15" x14ac:dyDescent="0.3">
      <c r="A80" s="141" t="s">
        <v>367</v>
      </c>
      <c r="B80" s="193"/>
      <c r="C80" s="194"/>
      <c r="D80" s="150"/>
      <c r="E80" s="87"/>
      <c r="F80" s="137"/>
      <c r="G80" s="136">
        <f t="shared" si="4"/>
        <v>0.33680555555555552</v>
      </c>
      <c r="H80" s="155"/>
      <c r="I80" s="156"/>
      <c r="J80" s="88"/>
      <c r="O80" s="131" t="str">
        <f t="shared" si="5"/>
        <v/>
      </c>
    </row>
    <row r="81" spans="1:15" x14ac:dyDescent="0.3">
      <c r="A81" s="141" t="s">
        <v>368</v>
      </c>
      <c r="B81" s="193"/>
      <c r="C81" s="194"/>
      <c r="D81" s="150"/>
      <c r="E81" s="87"/>
      <c r="F81" s="137"/>
      <c r="G81" s="136">
        <f t="shared" si="4"/>
        <v>0.33680555555555552</v>
      </c>
      <c r="H81" s="155"/>
      <c r="I81" s="156"/>
      <c r="J81" s="88"/>
      <c r="O81" s="131" t="str">
        <f t="shared" si="5"/>
        <v/>
      </c>
    </row>
    <row r="82" spans="1:15" x14ac:dyDescent="0.3">
      <c r="A82" s="141" t="s">
        <v>369</v>
      </c>
      <c r="B82" s="193"/>
      <c r="C82" s="194"/>
      <c r="D82" s="150"/>
      <c r="E82" s="87"/>
      <c r="F82" s="137"/>
      <c r="G82" s="136">
        <f t="shared" si="4"/>
        <v>0.33680555555555552</v>
      </c>
      <c r="H82" s="155"/>
      <c r="I82" s="156"/>
      <c r="J82" s="88"/>
      <c r="O82" s="131" t="str">
        <f t="shared" si="5"/>
        <v/>
      </c>
    </row>
    <row r="83" spans="1:15" x14ac:dyDescent="0.3">
      <c r="A83" s="141" t="s">
        <v>370</v>
      </c>
      <c r="B83" s="193"/>
      <c r="C83" s="194"/>
      <c r="D83" s="150"/>
      <c r="E83" s="87"/>
      <c r="F83" s="137"/>
      <c r="G83" s="136">
        <f t="shared" si="4"/>
        <v>0.33680555555555552</v>
      </c>
      <c r="H83" s="155"/>
      <c r="I83" s="156"/>
      <c r="J83" s="88"/>
      <c r="O83" s="131" t="str">
        <f t="shared" si="5"/>
        <v/>
      </c>
    </row>
    <row r="84" spans="1:15" x14ac:dyDescent="0.3">
      <c r="A84" s="141" t="s">
        <v>371</v>
      </c>
      <c r="B84" s="193"/>
      <c r="C84" s="194"/>
      <c r="D84" s="150"/>
      <c r="E84" s="87"/>
      <c r="F84" s="137"/>
      <c r="G84" s="136">
        <f t="shared" si="4"/>
        <v>0.33680555555555552</v>
      </c>
      <c r="H84" s="155"/>
      <c r="I84" s="156"/>
      <c r="J84" s="88"/>
      <c r="O84" s="131" t="str">
        <f t="shared" si="5"/>
        <v/>
      </c>
    </row>
    <row r="85" spans="1:15" x14ac:dyDescent="0.3">
      <c r="A85" s="141" t="s">
        <v>372</v>
      </c>
      <c r="B85" s="193"/>
      <c r="C85" s="194"/>
      <c r="D85" s="150"/>
      <c r="E85" s="87"/>
      <c r="F85" s="137"/>
      <c r="G85" s="136">
        <f t="shared" si="4"/>
        <v>0.33680555555555552</v>
      </c>
      <c r="H85" s="155"/>
      <c r="I85" s="156"/>
      <c r="J85" s="88"/>
      <c r="O85" s="131" t="str">
        <f t="shared" si="5"/>
        <v/>
      </c>
    </row>
    <row r="86" spans="1:15" x14ac:dyDescent="0.3">
      <c r="A86" s="141" t="s">
        <v>373</v>
      </c>
      <c r="B86" s="193"/>
      <c r="C86" s="194"/>
      <c r="D86" s="150"/>
      <c r="E86" s="87"/>
      <c r="F86" s="137"/>
      <c r="G86" s="136">
        <f t="shared" si="4"/>
        <v>0.33680555555555552</v>
      </c>
      <c r="H86" s="155"/>
      <c r="I86" s="156"/>
      <c r="J86" s="88"/>
      <c r="O86" s="131" t="str">
        <f t="shared" si="5"/>
        <v/>
      </c>
    </row>
    <row r="87" spans="1:15" x14ac:dyDescent="0.3">
      <c r="A87" s="141" t="s">
        <v>374</v>
      </c>
      <c r="B87" s="193"/>
      <c r="C87" s="194"/>
      <c r="D87" s="150"/>
      <c r="E87" s="87"/>
      <c r="F87" s="137"/>
      <c r="G87" s="136">
        <f t="shared" si="4"/>
        <v>0.33680555555555552</v>
      </c>
      <c r="H87" s="155"/>
      <c r="I87" s="156"/>
      <c r="J87" s="88"/>
      <c r="O87" s="131" t="str">
        <f t="shared" si="5"/>
        <v/>
      </c>
    </row>
    <row r="88" spans="1:15" x14ac:dyDescent="0.3">
      <c r="A88" s="141" t="s">
        <v>375</v>
      </c>
      <c r="B88" s="193"/>
      <c r="C88" s="194"/>
      <c r="D88" s="150"/>
      <c r="E88" s="87"/>
      <c r="F88" s="137"/>
      <c r="G88" s="136">
        <f t="shared" si="4"/>
        <v>0.33680555555555552</v>
      </c>
      <c r="H88" s="155"/>
      <c r="I88" s="156"/>
      <c r="J88" s="88"/>
      <c r="O88" s="131" t="str">
        <f t="shared" si="5"/>
        <v/>
      </c>
    </row>
    <row r="89" spans="1:15" x14ac:dyDescent="0.3">
      <c r="A89" s="141" t="s">
        <v>376</v>
      </c>
      <c r="B89" s="193"/>
      <c r="C89" s="194"/>
      <c r="D89" s="150"/>
      <c r="E89" s="87"/>
      <c r="F89" s="137"/>
      <c r="G89" s="136">
        <f t="shared" si="4"/>
        <v>0.33680555555555552</v>
      </c>
      <c r="H89" s="155"/>
      <c r="I89" s="156"/>
      <c r="J89" s="88"/>
      <c r="O89" s="131" t="str">
        <f t="shared" si="5"/>
        <v/>
      </c>
    </row>
    <row r="90" spans="1:15" x14ac:dyDescent="0.3">
      <c r="A90" s="141" t="s">
        <v>377</v>
      </c>
      <c r="B90" s="193"/>
      <c r="C90" s="194"/>
      <c r="D90" s="150"/>
      <c r="E90" s="87"/>
      <c r="F90" s="137"/>
      <c r="G90" s="136">
        <f t="shared" si="4"/>
        <v>0.33680555555555552</v>
      </c>
      <c r="H90" s="155"/>
      <c r="I90" s="156"/>
      <c r="J90" s="88"/>
      <c r="O90" s="131" t="str">
        <f t="shared" si="5"/>
        <v/>
      </c>
    </row>
    <row r="91" spans="1:15" x14ac:dyDescent="0.3">
      <c r="A91" s="141" t="s">
        <v>378</v>
      </c>
      <c r="B91" s="193"/>
      <c r="C91" s="194"/>
      <c r="D91" s="150"/>
      <c r="E91" s="87"/>
      <c r="F91" s="137"/>
      <c r="G91" s="136">
        <f t="shared" si="4"/>
        <v>0.33680555555555552</v>
      </c>
      <c r="H91" s="155"/>
      <c r="I91" s="156"/>
      <c r="J91" s="88"/>
      <c r="O91" s="131" t="str">
        <f t="shared" si="5"/>
        <v/>
      </c>
    </row>
    <row r="92" spans="1:15" x14ac:dyDescent="0.3">
      <c r="A92" s="141" t="s">
        <v>379</v>
      </c>
      <c r="B92" s="193"/>
      <c r="C92" s="194"/>
      <c r="D92" s="150"/>
      <c r="E92" s="87"/>
      <c r="F92" s="137"/>
      <c r="G92" s="136">
        <f t="shared" ref="G92:G116" si="6">G91+J91</f>
        <v>0.33680555555555552</v>
      </c>
      <c r="H92" s="155"/>
      <c r="I92" s="156"/>
      <c r="J92" s="88"/>
      <c r="O92" s="131" t="str">
        <f t="shared" si="5"/>
        <v/>
      </c>
    </row>
    <row r="93" spans="1:15" x14ac:dyDescent="0.3">
      <c r="A93" s="141" t="s">
        <v>380</v>
      </c>
      <c r="B93" s="193"/>
      <c r="C93" s="194"/>
      <c r="D93" s="150"/>
      <c r="E93" s="87"/>
      <c r="F93" s="137"/>
      <c r="G93" s="136">
        <f t="shared" si="6"/>
        <v>0.33680555555555552</v>
      </c>
      <c r="H93" s="155"/>
      <c r="I93" s="156"/>
      <c r="J93" s="88"/>
      <c r="O93" s="131" t="str">
        <f t="shared" si="5"/>
        <v/>
      </c>
    </row>
    <row r="94" spans="1:15" x14ac:dyDescent="0.3">
      <c r="A94" s="141" t="s">
        <v>381</v>
      </c>
      <c r="B94" s="193"/>
      <c r="C94" s="194"/>
      <c r="D94" s="150"/>
      <c r="E94" s="87"/>
      <c r="F94" s="137"/>
      <c r="G94" s="136">
        <f t="shared" si="6"/>
        <v>0.33680555555555552</v>
      </c>
      <c r="H94" s="155"/>
      <c r="I94" s="156"/>
      <c r="J94" s="88"/>
      <c r="O94" s="131" t="str">
        <f t="shared" si="5"/>
        <v/>
      </c>
    </row>
    <row r="95" spans="1:15" x14ac:dyDescent="0.3">
      <c r="A95" s="141" t="s">
        <v>382</v>
      </c>
      <c r="B95" s="193"/>
      <c r="C95" s="194"/>
      <c r="D95" s="150"/>
      <c r="E95" s="87"/>
      <c r="F95" s="137"/>
      <c r="G95" s="136">
        <f t="shared" si="6"/>
        <v>0.33680555555555552</v>
      </c>
      <c r="H95" s="157"/>
      <c r="I95" s="158"/>
      <c r="J95" s="88"/>
      <c r="O95" s="131" t="str">
        <f t="shared" si="5"/>
        <v/>
      </c>
    </row>
    <row r="96" spans="1:15" x14ac:dyDescent="0.3">
      <c r="A96" s="141" t="s">
        <v>383</v>
      </c>
      <c r="B96" s="193"/>
      <c r="C96" s="194"/>
      <c r="D96" s="150"/>
      <c r="E96" s="87"/>
      <c r="F96" s="137"/>
      <c r="G96" s="136">
        <f t="shared" si="6"/>
        <v>0.33680555555555552</v>
      </c>
      <c r="H96" s="155"/>
      <c r="I96" s="156"/>
      <c r="J96" s="88"/>
      <c r="O96" s="131" t="str">
        <f t="shared" si="5"/>
        <v/>
      </c>
    </row>
    <row r="97" spans="1:15" x14ac:dyDescent="0.3">
      <c r="A97" s="141" t="s">
        <v>384</v>
      </c>
      <c r="B97" s="193"/>
      <c r="C97" s="194"/>
      <c r="D97" s="150"/>
      <c r="E97" s="87"/>
      <c r="F97" s="137"/>
      <c r="G97" s="136">
        <f t="shared" si="6"/>
        <v>0.33680555555555552</v>
      </c>
      <c r="H97" s="155"/>
      <c r="I97" s="156"/>
      <c r="J97" s="88"/>
      <c r="O97" s="131" t="str">
        <f t="shared" si="5"/>
        <v/>
      </c>
    </row>
    <row r="98" spans="1:15" x14ac:dyDescent="0.3">
      <c r="A98" s="141" t="s">
        <v>385</v>
      </c>
      <c r="B98" s="193"/>
      <c r="C98" s="194"/>
      <c r="D98" s="150"/>
      <c r="E98" s="87"/>
      <c r="F98" s="137"/>
      <c r="G98" s="136">
        <f t="shared" si="6"/>
        <v>0.33680555555555552</v>
      </c>
      <c r="H98" s="155"/>
      <c r="I98" s="156"/>
      <c r="J98" s="88"/>
      <c r="O98" s="131" t="str">
        <f t="shared" si="5"/>
        <v/>
      </c>
    </row>
    <row r="99" spans="1:15" x14ac:dyDescent="0.3">
      <c r="A99" s="141" t="s">
        <v>386</v>
      </c>
      <c r="B99" s="193"/>
      <c r="C99" s="194"/>
      <c r="D99" s="151"/>
      <c r="E99" s="132"/>
      <c r="F99" s="137"/>
      <c r="G99" s="136">
        <f t="shared" si="6"/>
        <v>0.33680555555555552</v>
      </c>
      <c r="H99" s="155"/>
      <c r="I99" s="156"/>
      <c r="J99" s="88"/>
      <c r="O99" s="131" t="str">
        <f t="shared" si="5"/>
        <v/>
      </c>
    </row>
    <row r="100" spans="1:15" x14ac:dyDescent="0.3">
      <c r="A100" s="141" t="s">
        <v>387</v>
      </c>
      <c r="B100" s="193"/>
      <c r="C100" s="194"/>
      <c r="D100" s="150"/>
      <c r="E100" s="87"/>
      <c r="F100" s="137"/>
      <c r="G100" s="136">
        <f t="shared" si="6"/>
        <v>0.33680555555555552</v>
      </c>
      <c r="H100" s="155"/>
      <c r="I100" s="156"/>
      <c r="J100" s="88"/>
      <c r="O100" s="131" t="str">
        <f t="shared" si="5"/>
        <v/>
      </c>
    </row>
    <row r="101" spans="1:15" x14ac:dyDescent="0.3">
      <c r="A101" s="141" t="s">
        <v>388</v>
      </c>
      <c r="B101" s="193"/>
      <c r="C101" s="194"/>
      <c r="D101" s="150"/>
      <c r="E101" s="87"/>
      <c r="F101" s="137"/>
      <c r="G101" s="136">
        <f t="shared" si="6"/>
        <v>0.33680555555555552</v>
      </c>
      <c r="H101" s="155"/>
      <c r="I101" s="156"/>
      <c r="J101" s="88"/>
      <c r="O101" s="131" t="str">
        <f t="shared" si="5"/>
        <v/>
      </c>
    </row>
    <row r="102" spans="1:15" x14ac:dyDescent="0.3">
      <c r="A102" s="141" t="s">
        <v>389</v>
      </c>
      <c r="B102" s="193"/>
      <c r="C102" s="194"/>
      <c r="D102" s="150"/>
      <c r="E102" s="87"/>
      <c r="F102" s="137"/>
      <c r="G102" s="136">
        <f t="shared" si="6"/>
        <v>0.33680555555555552</v>
      </c>
      <c r="H102" s="155"/>
      <c r="I102" s="156"/>
      <c r="J102" s="88"/>
      <c r="O102" s="131" t="str">
        <f t="shared" si="5"/>
        <v/>
      </c>
    </row>
    <row r="103" spans="1:15" x14ac:dyDescent="0.3">
      <c r="A103" s="141" t="s">
        <v>390</v>
      </c>
      <c r="B103" s="193"/>
      <c r="C103" s="194"/>
      <c r="D103" s="150"/>
      <c r="E103" s="87"/>
      <c r="F103" s="137"/>
      <c r="G103" s="136">
        <f t="shared" si="6"/>
        <v>0.33680555555555552</v>
      </c>
      <c r="H103" s="155"/>
      <c r="I103" s="156"/>
      <c r="J103" s="88"/>
      <c r="O103" s="131" t="str">
        <f t="shared" si="5"/>
        <v/>
      </c>
    </row>
    <row r="104" spans="1:15" x14ac:dyDescent="0.3">
      <c r="A104" s="141" t="s">
        <v>391</v>
      </c>
      <c r="B104" s="193"/>
      <c r="C104" s="194"/>
      <c r="D104" s="150"/>
      <c r="E104" s="87"/>
      <c r="F104" s="137"/>
      <c r="G104" s="136">
        <f t="shared" si="6"/>
        <v>0.33680555555555552</v>
      </c>
      <c r="H104" s="155"/>
      <c r="I104" s="156"/>
      <c r="J104" s="88"/>
      <c r="O104" s="131" t="str">
        <f t="shared" si="5"/>
        <v/>
      </c>
    </row>
    <row r="105" spans="1:15" x14ac:dyDescent="0.3">
      <c r="A105" s="141" t="s">
        <v>392</v>
      </c>
      <c r="B105" s="193"/>
      <c r="C105" s="194"/>
      <c r="D105" s="150"/>
      <c r="E105" s="87"/>
      <c r="F105" s="137"/>
      <c r="G105" s="136">
        <f t="shared" si="6"/>
        <v>0.33680555555555552</v>
      </c>
      <c r="H105" s="155"/>
      <c r="I105" s="156"/>
      <c r="J105" s="88"/>
      <c r="O105" s="131" t="str">
        <f t="shared" si="5"/>
        <v/>
      </c>
    </row>
    <row r="106" spans="1:15" x14ac:dyDescent="0.3">
      <c r="A106" s="141" t="s">
        <v>393</v>
      </c>
      <c r="B106" s="193"/>
      <c r="C106" s="194"/>
      <c r="D106" s="150"/>
      <c r="E106" s="87"/>
      <c r="F106" s="137"/>
      <c r="G106" s="136">
        <f t="shared" si="6"/>
        <v>0.33680555555555552</v>
      </c>
      <c r="H106" s="155"/>
      <c r="I106" s="156"/>
      <c r="J106" s="88"/>
      <c r="O106" s="131" t="str">
        <f t="shared" si="5"/>
        <v/>
      </c>
    </row>
    <row r="107" spans="1:15" x14ac:dyDescent="0.3">
      <c r="A107" s="141" t="s">
        <v>394</v>
      </c>
      <c r="B107" s="193"/>
      <c r="C107" s="194"/>
      <c r="D107" s="150"/>
      <c r="E107" s="87"/>
      <c r="F107" s="137"/>
      <c r="G107" s="136">
        <f t="shared" si="6"/>
        <v>0.33680555555555552</v>
      </c>
      <c r="H107" s="155"/>
      <c r="I107" s="156"/>
      <c r="J107" s="88"/>
      <c r="O107" s="131" t="str">
        <f t="shared" si="5"/>
        <v/>
      </c>
    </row>
    <row r="108" spans="1:15" x14ac:dyDescent="0.3">
      <c r="A108" s="141" t="s">
        <v>395</v>
      </c>
      <c r="B108" s="193"/>
      <c r="C108" s="194"/>
      <c r="D108" s="150"/>
      <c r="E108" s="87"/>
      <c r="F108" s="137"/>
      <c r="G108" s="136">
        <f t="shared" si="6"/>
        <v>0.33680555555555552</v>
      </c>
      <c r="H108" s="155"/>
      <c r="I108" s="156"/>
      <c r="J108" s="88"/>
      <c r="O108" s="131" t="str">
        <f t="shared" si="5"/>
        <v/>
      </c>
    </row>
    <row r="109" spans="1:15" x14ac:dyDescent="0.3">
      <c r="A109" s="141" t="s">
        <v>396</v>
      </c>
      <c r="B109" s="193"/>
      <c r="C109" s="194"/>
      <c r="D109" s="150"/>
      <c r="E109" s="87"/>
      <c r="F109" s="137"/>
      <c r="G109" s="136">
        <f t="shared" si="6"/>
        <v>0.33680555555555552</v>
      </c>
      <c r="H109" s="155"/>
      <c r="I109" s="156"/>
      <c r="J109" s="88"/>
      <c r="O109" s="131" t="str">
        <f t="shared" si="5"/>
        <v/>
      </c>
    </row>
    <row r="110" spans="1:15" x14ac:dyDescent="0.3">
      <c r="A110" s="141" t="s">
        <v>397</v>
      </c>
      <c r="B110" s="193"/>
      <c r="C110" s="194"/>
      <c r="D110" s="150"/>
      <c r="E110" s="87"/>
      <c r="F110" s="137"/>
      <c r="G110" s="136">
        <f t="shared" si="6"/>
        <v>0.33680555555555552</v>
      </c>
      <c r="H110" s="155"/>
      <c r="I110" s="156"/>
      <c r="J110" s="88"/>
      <c r="O110" s="131" t="str">
        <f t="shared" si="5"/>
        <v/>
      </c>
    </row>
    <row r="111" spans="1:15" x14ac:dyDescent="0.3">
      <c r="A111" s="141" t="s">
        <v>398</v>
      </c>
      <c r="B111" s="193"/>
      <c r="C111" s="194"/>
      <c r="D111" s="150"/>
      <c r="E111" s="87"/>
      <c r="F111" s="137"/>
      <c r="G111" s="136">
        <f t="shared" si="6"/>
        <v>0.33680555555555552</v>
      </c>
      <c r="H111" s="155"/>
      <c r="I111" s="156"/>
      <c r="J111" s="88"/>
      <c r="O111" s="131" t="str">
        <f t="shared" si="5"/>
        <v/>
      </c>
    </row>
    <row r="112" spans="1:15" x14ac:dyDescent="0.3">
      <c r="A112" s="141" t="s">
        <v>399</v>
      </c>
      <c r="B112" s="193"/>
      <c r="C112" s="194"/>
      <c r="D112" s="150"/>
      <c r="E112" s="87"/>
      <c r="F112" s="137"/>
      <c r="G112" s="136">
        <f t="shared" si="6"/>
        <v>0.33680555555555552</v>
      </c>
      <c r="H112" s="155"/>
      <c r="I112" s="156"/>
      <c r="J112" s="88"/>
      <c r="O112" s="131" t="str">
        <f t="shared" si="5"/>
        <v/>
      </c>
    </row>
    <row r="113" spans="1:15" x14ac:dyDescent="0.3">
      <c r="A113" s="141" t="s">
        <v>400</v>
      </c>
      <c r="B113" s="193"/>
      <c r="C113" s="194"/>
      <c r="D113" s="150"/>
      <c r="E113" s="87"/>
      <c r="F113" s="137"/>
      <c r="G113" s="136">
        <f t="shared" si="6"/>
        <v>0.33680555555555552</v>
      </c>
      <c r="H113" s="112"/>
      <c r="I113" s="111"/>
      <c r="J113" s="88"/>
      <c r="O113" s="131" t="str">
        <f t="shared" si="5"/>
        <v/>
      </c>
    </row>
    <row r="114" spans="1:15" x14ac:dyDescent="0.3">
      <c r="A114" s="141" t="s">
        <v>401</v>
      </c>
      <c r="B114" s="193"/>
      <c r="C114" s="194"/>
      <c r="D114" s="150"/>
      <c r="E114" s="87"/>
      <c r="F114" s="137"/>
      <c r="G114" s="136">
        <f t="shared" si="6"/>
        <v>0.33680555555555552</v>
      </c>
      <c r="H114" s="112"/>
      <c r="I114" s="111"/>
      <c r="J114" s="88"/>
      <c r="O114" s="131" t="str">
        <f t="shared" si="5"/>
        <v/>
      </c>
    </row>
    <row r="115" spans="1:15" x14ac:dyDescent="0.3">
      <c r="A115" s="141" t="s">
        <v>402</v>
      </c>
      <c r="B115" s="193"/>
      <c r="C115" s="194"/>
      <c r="D115" s="150"/>
      <c r="E115" s="87"/>
      <c r="F115" s="137"/>
      <c r="G115" s="136">
        <f t="shared" si="6"/>
        <v>0.33680555555555552</v>
      </c>
      <c r="H115" s="112"/>
      <c r="I115" s="111"/>
      <c r="J115" s="88"/>
      <c r="O115" s="131" t="str">
        <f t="shared" si="5"/>
        <v/>
      </c>
    </row>
    <row r="116" spans="1:15" x14ac:dyDescent="0.3">
      <c r="A116" s="141" t="s">
        <v>403</v>
      </c>
      <c r="B116" s="193"/>
      <c r="C116" s="194"/>
      <c r="D116" s="150"/>
      <c r="E116" s="87"/>
      <c r="F116" s="137"/>
      <c r="G116" s="136">
        <f t="shared" si="6"/>
        <v>0.33680555555555552</v>
      </c>
      <c r="H116" s="112"/>
      <c r="I116" s="111"/>
      <c r="J116" s="88"/>
      <c r="O116" s="131" t="str">
        <f t="shared" si="5"/>
        <v/>
      </c>
    </row>
    <row r="117" spans="1:15" ht="12.75" customHeight="1" x14ac:dyDescent="0.3">
      <c r="A117" s="202" t="s">
        <v>321</v>
      </c>
      <c r="B117" s="202"/>
      <c r="C117" s="202"/>
      <c r="D117" s="202"/>
      <c r="E117" s="202"/>
      <c r="F117" s="202"/>
      <c r="G117" s="202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61" type="noConversion"/>
  <conditionalFormatting sqref="A17:I116">
    <cfRule type="expression" dxfId="3592" priority="3423">
      <formula>$F17="RO1"</formula>
    </cfRule>
    <cfRule type="expression" dxfId="3591" priority="3424">
      <formula>$F17="RO2"</formula>
    </cfRule>
    <cfRule type="expression" dxfId="3590" priority="3425">
      <formula>$F17="RO3"</formula>
    </cfRule>
    <cfRule type="expression" dxfId="3589" priority="3155">
      <formula>$F17="RO-V"</formula>
    </cfRule>
    <cfRule type="expression" dxfId="3588" priority="3204">
      <formula>$F17="Nic"</formula>
    </cfRule>
    <cfRule type="expression" dxfId="3587" priority="3422">
      <formula>$F17="RO-Z"</formula>
    </cfRule>
  </conditionalFormatting>
  <conditionalFormatting sqref="B19:C116 B18:E31">
    <cfRule type="expression" dxfId="3586" priority="2341">
      <formula>$F18="RO-Z"</formula>
    </cfRule>
    <cfRule type="expression" dxfId="3585" priority="1995">
      <formula>$F18="RO-Z"</formula>
    </cfRule>
    <cfRule type="expression" dxfId="3584" priority="3085">
      <formula>$F18="RO-Z"</formula>
    </cfRule>
  </conditionalFormatting>
  <conditionalFormatting sqref="B19:C116">
    <cfRule type="expression" dxfId="3583" priority="2847">
      <formula>$F19="RO-Z"</formula>
    </cfRule>
    <cfRule type="expression" dxfId="3582" priority="2151">
      <formula>$F19="RO-Z"</formula>
    </cfRule>
  </conditionalFormatting>
  <conditionalFormatting sqref="B76:C86 B67:E75">
    <cfRule type="expression" dxfId="3581" priority="2501">
      <formula>$F67="Nic"</formula>
    </cfRule>
  </conditionalFormatting>
  <conditionalFormatting sqref="B76:C86">
    <cfRule type="expression" dxfId="3580" priority="2500">
      <formula>$F76="RO-3"</formula>
    </cfRule>
    <cfRule type="expression" dxfId="3579" priority="2499">
      <formula>$F76="RO-2"</formula>
    </cfRule>
    <cfRule type="expression" dxfId="3578" priority="2498">
      <formula>$F76="RO-1"</formula>
    </cfRule>
    <cfRule type="expression" dxfId="3577" priority="2497">
      <formula>$F76="RO-Z"</formula>
    </cfRule>
  </conditionalFormatting>
  <conditionalFormatting sqref="B82:C86 B68:E81">
    <cfRule type="expression" dxfId="3576" priority="2697">
      <formula>$F68="RO-Z"</formula>
    </cfRule>
  </conditionalFormatting>
  <conditionalFormatting sqref="B17:E24 B19:C116 E25">
    <cfRule type="expression" dxfId="3575" priority="3121">
      <formula>$F17="RO-2"</formula>
    </cfRule>
    <cfRule type="expression" dxfId="3574" priority="3122">
      <formula>$F17="RO-3"</formula>
    </cfRule>
    <cfRule type="expression" dxfId="3573" priority="3123">
      <formula>$F17="Nic"</formula>
    </cfRule>
    <cfRule type="expression" dxfId="3572" priority="3124">
      <formula>$F17="RO-V"</formula>
    </cfRule>
    <cfRule type="expression" dxfId="3571" priority="3125">
      <formula>$F17="RO-Z"</formula>
    </cfRule>
    <cfRule type="expression" dxfId="3570" priority="2374">
      <formula>$F17="RO-V"</formula>
    </cfRule>
    <cfRule type="expression" dxfId="3569" priority="2373">
      <formula>$F17="Nic"</formula>
    </cfRule>
    <cfRule type="expression" dxfId="3568" priority="3126">
      <formula>$F17="RO-1"</formula>
    </cfRule>
    <cfRule type="expression" dxfId="3567" priority="3127">
      <formula>$F17="RO-2"</formula>
    </cfRule>
    <cfRule type="expression" dxfId="3566" priority="3128">
      <formula>$F17="RO-3"</formula>
    </cfRule>
    <cfRule type="expression" dxfId="3565" priority="3139">
      <formula>$F17="Nic"</formula>
    </cfRule>
    <cfRule type="expression" dxfId="3564" priority="2400">
      <formula>$F17="RO-3"</formula>
    </cfRule>
    <cfRule type="expression" dxfId="3563" priority="2399">
      <formula>$F17="RO-2"</formula>
    </cfRule>
    <cfRule type="expression" dxfId="3562" priority="2398">
      <formula>$F17="RO-1"</formula>
    </cfRule>
    <cfRule type="expression" dxfId="3561" priority="2397">
      <formula>$F17="RO-Z"</formula>
    </cfRule>
    <cfRule type="expression" dxfId="3560" priority="3140">
      <formula>$F17="RO-V"</formula>
    </cfRule>
    <cfRule type="expression" dxfId="3559" priority="2030">
      <formula>$F17="RO-1"</formula>
    </cfRule>
    <cfRule type="expression" dxfId="3558" priority="3141">
      <formula>$F17="RO-Z"</formula>
    </cfRule>
    <cfRule type="expression" dxfId="3557" priority="2380">
      <formula>$F17="RO-V"</formula>
    </cfRule>
    <cfRule type="expression" dxfId="3556" priority="2378">
      <formula>$F17="RO-3"</formula>
    </cfRule>
    <cfRule type="expression" dxfId="3555" priority="2377">
      <formula>$F17="RO-2"</formula>
    </cfRule>
    <cfRule type="expression" dxfId="3554" priority="2376">
      <formula>$F17="RO-1"</formula>
    </cfRule>
    <cfRule type="expression" dxfId="3553" priority="2375">
      <formula>$F17="RO-Z"</formula>
    </cfRule>
    <cfRule type="expression" dxfId="3552" priority="2396">
      <formula>$F17="RO-V"</formula>
    </cfRule>
    <cfRule type="expression" dxfId="3551" priority="2395">
      <formula>$F17="Nic"</formula>
    </cfRule>
    <cfRule type="expression" dxfId="3550" priority="2384">
      <formula>$F17="RO-3"</formula>
    </cfRule>
    <cfRule type="expression" dxfId="3549" priority="2050">
      <formula>$F17="RO-V"</formula>
    </cfRule>
    <cfRule type="expression" dxfId="3548" priority="2051">
      <formula>$F17="RO-Z"</formula>
    </cfRule>
    <cfRule type="expression" dxfId="3547" priority="2052">
      <formula>$F17="RO-1"</formula>
    </cfRule>
    <cfRule type="expression" dxfId="3546" priority="2053">
      <formula>$F17="RO-2"</formula>
    </cfRule>
    <cfRule type="expression" dxfId="3545" priority="2054">
      <formula>$F17="RO-3"</formula>
    </cfRule>
    <cfRule type="expression" dxfId="3544" priority="2027">
      <formula>$F17="Nic"</formula>
    </cfRule>
    <cfRule type="expression" dxfId="3543" priority="2028">
      <formula>$F17="RO-V"</formula>
    </cfRule>
    <cfRule type="expression" dxfId="3542" priority="2029">
      <formula>$F17="RO-Z"</formula>
    </cfRule>
    <cfRule type="expression" dxfId="3541" priority="2031">
      <formula>$F17="RO-2"</formula>
    </cfRule>
    <cfRule type="expression" dxfId="3540" priority="2032">
      <formula>$F17="RO-3"</formula>
    </cfRule>
    <cfRule type="expression" dxfId="3539" priority="2033">
      <formula>$F17="Nic"</formula>
    </cfRule>
    <cfRule type="expression" dxfId="3538" priority="2034">
      <formula>$F17="RO-V"</formula>
    </cfRule>
    <cfRule type="expression" dxfId="3537" priority="2035">
      <formula>$F17="RO-Z"</formula>
    </cfRule>
    <cfRule type="expression" dxfId="3536" priority="2036">
      <formula>$F17="RO-1"</formula>
    </cfRule>
    <cfRule type="expression" dxfId="3535" priority="2037">
      <formula>$F17="RO-2"</formula>
    </cfRule>
    <cfRule type="expression" dxfId="3534" priority="2038">
      <formula>$F17="RO-3"</formula>
    </cfRule>
    <cfRule type="expression" dxfId="3533" priority="2049">
      <formula>$F17="Nic"</formula>
    </cfRule>
    <cfRule type="expression" dxfId="3532" priority="2381">
      <formula>$F17="RO-Z"</formula>
    </cfRule>
    <cfRule type="expression" dxfId="3531" priority="2382">
      <formula>$F17="RO-1"</formula>
    </cfRule>
    <cfRule type="expression" dxfId="3530" priority="2383">
      <formula>$F17="RO-2"</formula>
    </cfRule>
    <cfRule type="expression" dxfId="3529" priority="2379">
      <formula>$F17="Nic"</formula>
    </cfRule>
    <cfRule type="expression" dxfId="3528" priority="3117">
      <formula>$F17="Nic"</formula>
    </cfRule>
    <cfRule type="expression" dxfId="3527" priority="3118">
      <formula>$F17="RO-V"</formula>
    </cfRule>
    <cfRule type="expression" dxfId="3526" priority="3142">
      <formula>$F17="RO-1"</formula>
    </cfRule>
    <cfRule type="expression" dxfId="3525" priority="3143">
      <formula>$F17="RO-2"</formula>
    </cfRule>
    <cfRule type="expression" dxfId="3524" priority="3144">
      <formula>$F17="RO-3"</formula>
    </cfRule>
    <cfRule type="expression" dxfId="3523" priority="3119">
      <formula>$F17="RO-Z"</formula>
    </cfRule>
    <cfRule type="expression" dxfId="3522" priority="3120">
      <formula>$F17="RO-1"</formula>
    </cfRule>
  </conditionalFormatting>
  <conditionalFormatting sqref="B17:E25 B19:C116">
    <cfRule type="expression" dxfId="3521" priority="2851">
      <formula>$F17="Nic"</formula>
    </cfRule>
    <cfRule type="expression" dxfId="3520" priority="2850">
      <formula>$F17="RO-3"</formula>
    </cfRule>
    <cfRule type="expression" dxfId="3519" priority="2849">
      <formula>$F17="RO-2"</formula>
    </cfRule>
    <cfRule type="expression" dxfId="3518" priority="2152">
      <formula>$F17="RO-1"</formula>
    </cfRule>
    <cfRule type="expression" dxfId="3517" priority="2153">
      <formula>$F17="RO-2"</formula>
    </cfRule>
    <cfRule type="expression" dxfId="3516" priority="2154">
      <formula>$F17="RO-3"</formula>
    </cfRule>
    <cfRule type="expression" dxfId="3515" priority="2155">
      <formula>$F17="Nic"</formula>
    </cfRule>
    <cfRule type="expression" dxfId="3514" priority="2848">
      <formula>$F17="RO-1"</formula>
    </cfRule>
    <cfRule type="expression" dxfId="3513" priority="2157">
      <formula>$F17="RO-Z"</formula>
    </cfRule>
    <cfRule type="expression" dxfId="3512" priority="2854">
      <formula>$F17="RO-1"</formula>
    </cfRule>
    <cfRule type="expression" dxfId="3511" priority="2856">
      <formula>$F17="RO-3"</formula>
    </cfRule>
    <cfRule type="expression" dxfId="3510" priority="2855">
      <formula>$F17="RO-2"</formula>
    </cfRule>
    <cfRule type="expression" dxfId="3509" priority="2853">
      <formula>$F17="RO-Z"</formula>
    </cfRule>
    <cfRule type="expression" dxfId="3508" priority="2852">
      <formula>$F17="RO-V"</formula>
    </cfRule>
    <cfRule type="expression" dxfId="3507" priority="2158">
      <formula>$F17="RO-1"</formula>
    </cfRule>
    <cfRule type="expression" dxfId="3506" priority="2159">
      <formula>$F17="RO-2"</formula>
    </cfRule>
    <cfRule type="expression" dxfId="3505" priority="2160">
      <formula>$F17="RO-3"</formula>
    </cfRule>
    <cfRule type="expression" dxfId="3504" priority="2156">
      <formula>$F17="RO-V"</formula>
    </cfRule>
  </conditionalFormatting>
  <conditionalFormatting sqref="B17:E27">
    <cfRule type="expression" dxfId="3503" priority="2773">
      <formula>$F17="RO-Z"</formula>
    </cfRule>
    <cfRule type="expression" dxfId="3502" priority="2077">
      <formula>$F17="RO-Z"</formula>
    </cfRule>
  </conditionalFormatting>
  <conditionalFormatting sqref="B17:E31 B19:C116">
    <cfRule type="expression" dxfId="3501" priority="2021">
      <formula>$F17="Nic"</formula>
    </cfRule>
    <cfRule type="expression" dxfId="3500" priority="2047">
      <formula>$F17="RO-2"</formula>
    </cfRule>
    <cfRule type="expression" dxfId="3499" priority="2046">
      <formula>$F17="RO-1"</formula>
    </cfRule>
    <cfRule type="expression" dxfId="3498" priority="2045">
      <formula>$F17="RO-Z"</formula>
    </cfRule>
    <cfRule type="expression" dxfId="3497" priority="2044">
      <formula>$F17="RO-V"</formula>
    </cfRule>
    <cfRule type="expression" dxfId="3496" priority="2043">
      <formula>$F17="Nic"</formula>
    </cfRule>
    <cfRule type="expression" dxfId="3495" priority="2026">
      <formula>$F17="RO-3"</formula>
    </cfRule>
    <cfRule type="expression" dxfId="3494" priority="2025">
      <formula>$F17="RO-2"</formula>
    </cfRule>
    <cfRule type="expression" dxfId="3493" priority="2372">
      <formula>$F17="RO-3"</formula>
    </cfRule>
    <cfRule type="expression" dxfId="3492" priority="2371">
      <formula>$F17="RO-2"</formula>
    </cfRule>
    <cfRule type="expression" dxfId="3491" priority="2370">
      <formula>$F17="RO-1"</formula>
    </cfRule>
    <cfRule type="expression" dxfId="3490" priority="2369">
      <formula>$F17="RO-Z"</formula>
    </cfRule>
    <cfRule type="expression" dxfId="3489" priority="2368">
      <formula>$F17="RO-V"</formula>
    </cfRule>
    <cfRule type="expression" dxfId="3488" priority="2367">
      <formula>$F17="Nic"</formula>
    </cfRule>
    <cfRule type="expression" dxfId="3487" priority="2366">
      <formula>$F17="RO-3"</formula>
    </cfRule>
    <cfRule type="expression" dxfId="3486" priority="2365">
      <formula>$F17="RO-2"</formula>
    </cfRule>
    <cfRule type="expression" dxfId="3485" priority="2364">
      <formula>$F17="RO-1"</formula>
    </cfRule>
    <cfRule type="expression" dxfId="3484" priority="2363">
      <formula>$F17="RO-Z"</formula>
    </cfRule>
    <cfRule type="expression" dxfId="3483" priority="2024">
      <formula>$F17="RO-1"</formula>
    </cfRule>
    <cfRule type="expression" dxfId="3482" priority="2023">
      <formula>$F17="RO-Z"</formula>
    </cfRule>
    <cfRule type="expression" dxfId="3481" priority="2022">
      <formula>$F17="RO-V"</formula>
    </cfRule>
    <cfRule type="expression" dxfId="3480" priority="2020">
      <formula>$F17="RO-3"</formula>
    </cfRule>
    <cfRule type="expression" dxfId="3479" priority="2019">
      <formula>$F17="RO-2"</formula>
    </cfRule>
    <cfRule type="expression" dxfId="3478" priority="2018">
      <formula>$F17="RO-1"</formula>
    </cfRule>
    <cfRule type="expression" dxfId="3477" priority="2017">
      <formula>$F17="RO-Z"</formula>
    </cfRule>
    <cfRule type="expression" dxfId="3476" priority="2016">
      <formula>$F17="RO-V"</formula>
    </cfRule>
    <cfRule type="expression" dxfId="3475" priority="2015">
      <formula>$F17="Nic"</formula>
    </cfRule>
    <cfRule type="expression" dxfId="3474" priority="3138">
      <formula>$F17="RO-3"</formula>
    </cfRule>
    <cfRule type="expression" dxfId="3473" priority="3137">
      <formula>$F17="RO-2"</formula>
    </cfRule>
    <cfRule type="expression" dxfId="3472" priority="3136">
      <formula>$F17="RO-1"</formula>
    </cfRule>
    <cfRule type="expression" dxfId="3471" priority="3135">
      <formula>$F17="RO-Z"</formula>
    </cfRule>
    <cfRule type="expression" dxfId="3470" priority="3134">
      <formula>$F17="RO-V"</formula>
    </cfRule>
    <cfRule type="expression" dxfId="3469" priority="3133">
      <formula>$F17="Nic"</formula>
    </cfRule>
    <cfRule type="expression" dxfId="3468" priority="2361">
      <formula>$F17="Nic"</formula>
    </cfRule>
    <cfRule type="expression" dxfId="3467" priority="3116">
      <formula>$F17="RO-3"</formula>
    </cfRule>
    <cfRule type="expression" dxfId="3466" priority="3115">
      <formula>$F17="RO-2"</formula>
    </cfRule>
    <cfRule type="expression" dxfId="3465" priority="3114">
      <formula>$F17="RO-1"</formula>
    </cfRule>
    <cfRule type="expression" dxfId="3464" priority="3113">
      <formula>$F17="RO-Z"</formula>
    </cfRule>
    <cfRule type="expression" dxfId="3463" priority="2048">
      <formula>$F17="RO-3"</formula>
    </cfRule>
    <cfRule type="expression" dxfId="3462" priority="3112">
      <formula>$F17="RO-V"</formula>
    </cfRule>
    <cfRule type="expression" dxfId="3461" priority="3111">
      <formula>$F17="Nic"</formula>
    </cfRule>
    <cfRule type="expression" dxfId="3460" priority="3110">
      <formula>$F17="RO-3"</formula>
    </cfRule>
    <cfRule type="expression" dxfId="3459" priority="3108">
      <formula>$F17="RO-1"</formula>
    </cfRule>
    <cfRule type="expression" dxfId="3458" priority="3107">
      <formula>$F17="RO-Z"</formula>
    </cfRule>
    <cfRule type="expression" dxfId="3457" priority="3106">
      <formula>$F17="RO-V"</formula>
    </cfRule>
    <cfRule type="expression" dxfId="3456" priority="3105">
      <formula>$F17="Nic"</formula>
    </cfRule>
    <cfRule type="expression" dxfId="3455" priority="2394">
      <formula>$F17="RO-3"</formula>
    </cfRule>
    <cfRule type="expression" dxfId="3454" priority="2393">
      <formula>$F17="RO-2"</formula>
    </cfRule>
    <cfRule type="expression" dxfId="3453" priority="2392">
      <formula>$F17="RO-1"</formula>
    </cfRule>
    <cfRule type="expression" dxfId="3452" priority="2391">
      <formula>$F17="RO-Z"</formula>
    </cfRule>
    <cfRule type="expression" dxfId="3451" priority="2390">
      <formula>$F17="RO-V"</formula>
    </cfRule>
    <cfRule type="expression" dxfId="3450" priority="2389">
      <formula>$F17="Nic"</formula>
    </cfRule>
    <cfRule type="expression" dxfId="3449" priority="3109">
      <formula>$F17="RO-2"</formula>
    </cfRule>
    <cfRule type="expression" dxfId="3448" priority="2362">
      <formula>$F17="RO-V"</formula>
    </cfRule>
  </conditionalFormatting>
  <conditionalFormatting sqref="B17:E56 B19:C116">
    <cfRule type="expression" dxfId="3447" priority="2407">
      <formula>$F17="RO-Z"</formula>
    </cfRule>
    <cfRule type="expression" dxfId="3446" priority="2415">
      <formula>$F17="RO2"</formula>
    </cfRule>
    <cfRule type="expression" dxfId="3445" priority="2414">
      <formula>$F17="RO1"</formula>
    </cfRule>
    <cfRule type="expression" dxfId="3444" priority="2070">
      <formula>$F17="RO3"</formula>
    </cfRule>
    <cfRule type="expression" dxfId="3443" priority="3149">
      <formula>$F17="Nic"</formula>
    </cfRule>
    <cfRule type="expression" dxfId="3442" priority="3150">
      <formula>$F17="RO-V"</formula>
    </cfRule>
    <cfRule type="expression" dxfId="3441" priority="3151">
      <formula>$F17="RO-Z"</formula>
    </cfRule>
    <cfRule type="expression" dxfId="3440" priority="3152">
      <formula>$F17="RO-1"</formula>
    </cfRule>
    <cfRule type="expression" dxfId="3439" priority="3153">
      <formula>$F17="RO-2"</formula>
    </cfRule>
    <cfRule type="expression" dxfId="3438" priority="3154">
      <formula>$F17="RO-3"</formula>
    </cfRule>
    <cfRule type="expression" dxfId="3437" priority="2060">
      <formula>$F17="RO-V"</formula>
    </cfRule>
    <cfRule type="expression" dxfId="3436" priority="2413">
      <formula>$F17="RO-Z"</formula>
    </cfRule>
    <cfRule type="expression" dxfId="3435" priority="2065">
      <formula>$F17="RO-V"</formula>
    </cfRule>
    <cfRule type="expression" dxfId="3434" priority="2069">
      <formula>$F17="RO2"</formula>
    </cfRule>
    <cfRule type="expression" dxfId="3433" priority="2068">
      <formula>$F17="RO1"</formula>
    </cfRule>
    <cfRule type="expression" dxfId="3432" priority="2067">
      <formula>$F17="RO-Z"</formula>
    </cfRule>
    <cfRule type="expression" dxfId="3431" priority="2066">
      <formula>$F17="Nic"</formula>
    </cfRule>
    <cfRule type="expression" dxfId="3430" priority="2412">
      <formula>$F17="Nic"</formula>
    </cfRule>
    <cfRule type="expression" dxfId="3429" priority="2059">
      <formula>$F17="Nic"</formula>
    </cfRule>
    <cfRule type="expression" dxfId="3428" priority="2062">
      <formula>$F17="RO-1"</formula>
    </cfRule>
    <cfRule type="expression" dxfId="3427" priority="2411">
      <formula>$F17="RO-V"</formula>
    </cfRule>
    <cfRule type="expression" dxfId="3426" priority="2410">
      <formula>$F17="RO-3"</formula>
    </cfRule>
    <cfRule type="expression" dxfId="3425" priority="2409">
      <formula>$F17="RO-2"</formula>
    </cfRule>
    <cfRule type="expression" dxfId="3424" priority="2408">
      <formula>$F17="RO-1"</formula>
    </cfRule>
    <cfRule type="expression" dxfId="3423" priority="2063">
      <formula>$F17="RO-2"</formula>
    </cfRule>
    <cfRule type="expression" dxfId="3422" priority="2406">
      <formula>$F17="RO-V"</formula>
    </cfRule>
    <cfRule type="expression" dxfId="3421" priority="2405">
      <formula>$F17="Nic"</formula>
    </cfRule>
    <cfRule type="expression" dxfId="3420" priority="2064">
      <formula>$F17="RO-3"</formula>
    </cfRule>
    <cfRule type="expression" dxfId="3419" priority="2061">
      <formula>$F17="RO-Z"</formula>
    </cfRule>
    <cfRule type="expression" dxfId="3418" priority="2416">
      <formula>$F17="RO3"</formula>
    </cfRule>
  </conditionalFormatting>
  <conditionalFormatting sqref="B18:E24 B19:C116 E25">
    <cfRule type="expression" dxfId="3417" priority="2013">
      <formula>$F18="RO-2"</formula>
    </cfRule>
    <cfRule type="expression" dxfId="3416" priority="2011">
      <formula>$F18="RO-Z"</formula>
    </cfRule>
    <cfRule type="expression" dxfId="3415" priority="2010">
      <formula>$F18="RO-3"</formula>
    </cfRule>
    <cfRule type="expression" dxfId="3414" priority="2009">
      <formula>$F18="RO-2"</formula>
    </cfRule>
    <cfRule type="expression" dxfId="3413" priority="2360">
      <formula>$F18="RO-3"</formula>
    </cfRule>
    <cfRule type="expression" dxfId="3412" priority="3103">
      <formula>$F18="RO-2"</formula>
    </cfRule>
    <cfRule type="expression" dxfId="3411" priority="2358">
      <formula>$F18="RO-1"</formula>
    </cfRule>
    <cfRule type="expression" dxfId="3410" priority="2357">
      <formula>$F18="RO-Z"</formula>
    </cfRule>
    <cfRule type="expression" dxfId="3409" priority="2012">
      <formula>$F18="RO-1"</formula>
    </cfRule>
    <cfRule type="expression" dxfId="3408" priority="3129">
      <formula>$F18="RO-Z"</formula>
    </cfRule>
    <cfRule type="expression" dxfId="3407" priority="3130">
      <formula>$F18="RO-1"</formula>
    </cfRule>
    <cfRule type="expression" dxfId="3406" priority="3131">
      <formula>$F18="RO-2"</formula>
    </cfRule>
    <cfRule type="expression" dxfId="3405" priority="3132">
      <formula>$F18="RO-3"</formula>
    </cfRule>
    <cfRule type="expression" dxfId="3404" priority="2387">
      <formula>$F18="RO-2"</formula>
    </cfRule>
    <cfRule type="expression" dxfId="3403" priority="2388">
      <formula>$F18="RO-3"</formula>
    </cfRule>
    <cfRule type="expression" dxfId="3402" priority="2386">
      <formula>$F18="RO-1"</formula>
    </cfRule>
    <cfRule type="expression" dxfId="3401" priority="2385">
      <formula>$F18="RO-Z"</formula>
    </cfRule>
    <cfRule type="expression" dxfId="3400" priority="2008">
      <formula>$F18="RO-1"</formula>
    </cfRule>
    <cfRule type="expression" dxfId="3399" priority="2007">
      <formula>$F18="RO-Z"</formula>
    </cfRule>
    <cfRule type="expression" dxfId="3398" priority="2359">
      <formula>$F18="RO-2"</formula>
    </cfRule>
    <cfRule type="expression" dxfId="3397" priority="2355">
      <formula>$F18="RO-2"</formula>
    </cfRule>
    <cfRule type="expression" dxfId="3396" priority="2354">
      <formula>$F18="RO-1"</formula>
    </cfRule>
    <cfRule type="expression" dxfId="3395" priority="2353">
      <formula>$F18="RO-Z"</formula>
    </cfRule>
    <cfRule type="expression" dxfId="3394" priority="2356">
      <formula>$F18="RO-3"</formula>
    </cfRule>
    <cfRule type="expression" dxfId="3393" priority="2042">
      <formula>$F18="RO-3"</formula>
    </cfRule>
    <cfRule type="expression" dxfId="3392" priority="2041">
      <formula>$F18="RO-2"</formula>
    </cfRule>
    <cfRule type="expression" dxfId="3391" priority="2040">
      <formula>$F18="RO-1"</formula>
    </cfRule>
    <cfRule type="expression" dxfId="3390" priority="2039">
      <formula>$F18="RO-Z"</formula>
    </cfRule>
    <cfRule type="expression" dxfId="3389" priority="3100">
      <formula>$F18="RO-3"</formula>
    </cfRule>
    <cfRule type="expression" dxfId="3388" priority="3104">
      <formula>$F18="RO-3"</formula>
    </cfRule>
    <cfRule type="expression" dxfId="3387" priority="2014">
      <formula>$F18="RO-3"</formula>
    </cfRule>
    <cfRule type="expression" dxfId="3386" priority="3102">
      <formula>$F18="RO-1"</formula>
    </cfRule>
    <cfRule type="expression" dxfId="3385" priority="3101">
      <formula>$F18="RO-Z"</formula>
    </cfRule>
    <cfRule type="expression" dxfId="3384" priority="3099">
      <formula>$F18="RO-2"</formula>
    </cfRule>
    <cfRule type="expression" dxfId="3383" priority="3098">
      <formula>$F18="RO-1"</formula>
    </cfRule>
    <cfRule type="expression" dxfId="3382" priority="3097">
      <formula>$F18="RO-Z"</formula>
    </cfRule>
  </conditionalFormatting>
  <conditionalFormatting sqref="B18:E31 B19:C116">
    <cfRule type="expression" dxfId="3381" priority="2001">
      <formula>$F18="RO-2"</formula>
    </cfRule>
    <cfRule type="expression" dxfId="3380" priority="2344">
      <formula>$F18="RO-3"</formula>
    </cfRule>
    <cfRule type="expression" dxfId="3379" priority="2003">
      <formula>$F18="RO-Z"</formula>
    </cfRule>
    <cfRule type="expression" dxfId="3378" priority="2004">
      <formula>$F18="RO-1"</formula>
    </cfRule>
    <cfRule type="expression" dxfId="3377" priority="2005">
      <formula>$F18="RO-2"</formula>
    </cfRule>
    <cfRule type="expression" dxfId="3376" priority="2351">
      <formula>$F18="RO-2"</formula>
    </cfRule>
    <cfRule type="expression" dxfId="3375" priority="2350">
      <formula>$F18="RO-1"</formula>
    </cfRule>
    <cfRule type="expression" dxfId="3374" priority="2006">
      <formula>$F18="RO-3"</formula>
    </cfRule>
    <cfRule type="expression" dxfId="3373" priority="2349">
      <formula>$F18="RO-Z"</formula>
    </cfRule>
    <cfRule type="expression" dxfId="3372" priority="2348">
      <formula>$F18="RO-3"</formula>
    </cfRule>
    <cfRule type="expression" dxfId="3371" priority="1998">
      <formula>$F18="RO-3"</formula>
    </cfRule>
    <cfRule type="expression" dxfId="3370" priority="2347">
      <formula>$F18="RO-2"</formula>
    </cfRule>
    <cfRule type="expression" dxfId="3369" priority="2346">
      <formula>$F18="RO-1"</formula>
    </cfRule>
    <cfRule type="expression" dxfId="3368" priority="1999">
      <formula>$F18="RO-Z"</formula>
    </cfRule>
    <cfRule type="expression" dxfId="3367" priority="2000">
      <formula>$F18="RO-1"</formula>
    </cfRule>
    <cfRule type="expression" dxfId="3366" priority="2345">
      <formula>$F18="RO-Z"</formula>
    </cfRule>
    <cfRule type="expression" dxfId="3365" priority="2352">
      <formula>$F18="RO-3"</formula>
    </cfRule>
    <cfRule type="expression" dxfId="3364" priority="1996">
      <formula>$F18="RO-1"</formula>
    </cfRule>
    <cfRule type="expression" dxfId="3363" priority="2342">
      <formula>$F18="RO-1"</formula>
    </cfRule>
    <cfRule type="expression" dxfId="3362" priority="2343">
      <formula>$F18="RO-2"</formula>
    </cfRule>
    <cfRule type="expression" dxfId="3361" priority="2002">
      <formula>$F18="RO-3"</formula>
    </cfRule>
    <cfRule type="expression" dxfId="3360" priority="3096">
      <formula>$F18="RO-3"</formula>
    </cfRule>
    <cfRule type="expression" dxfId="3359" priority="3095">
      <formula>$F18="RO-2"</formula>
    </cfRule>
    <cfRule type="expression" dxfId="3358" priority="3094">
      <formula>$F18="RO-1"</formula>
    </cfRule>
    <cfRule type="expression" dxfId="3357" priority="3093">
      <formula>$F18="RO-Z"</formula>
    </cfRule>
    <cfRule type="expression" dxfId="3356" priority="3092">
      <formula>$F18="RO-3"</formula>
    </cfRule>
    <cfRule type="expression" dxfId="3355" priority="3091">
      <formula>$F18="RO-2"</formula>
    </cfRule>
    <cfRule type="expression" dxfId="3354" priority="3090">
      <formula>$F18="RO-1"</formula>
    </cfRule>
    <cfRule type="expression" dxfId="3353" priority="3089">
      <formula>$F18="RO-Z"</formula>
    </cfRule>
    <cfRule type="expression" dxfId="3352" priority="3088">
      <formula>$F18="RO-3"</formula>
    </cfRule>
    <cfRule type="expression" dxfId="3351" priority="3087">
      <formula>$F18="RO-2"</formula>
    </cfRule>
    <cfRule type="expression" dxfId="3350" priority="3086">
      <formula>$F18="RO-1"</formula>
    </cfRule>
    <cfRule type="expression" dxfId="3349" priority="1997">
      <formula>$F18="RO-2"</formula>
    </cfRule>
  </conditionalFormatting>
  <conditionalFormatting sqref="B18:E56 B19:C116">
    <cfRule type="expression" dxfId="3348" priority="3147">
      <formula>$F18="RO-2"</formula>
    </cfRule>
    <cfRule type="expression" dxfId="3347" priority="2057">
      <formula>$F18="RO-2"</formula>
    </cfRule>
    <cfRule type="expression" dxfId="3346" priority="2056">
      <formula>$F18="RO-1"</formula>
    </cfRule>
    <cfRule type="expression" dxfId="3345" priority="2055">
      <formula>$F18="RO-Z"</formula>
    </cfRule>
    <cfRule type="expression" dxfId="3344" priority="3148">
      <formula>$F18="RO-3"</formula>
    </cfRule>
    <cfRule type="expression" dxfId="3343" priority="3145">
      <formula>$F18="RO-Z"</formula>
    </cfRule>
    <cfRule type="expression" dxfId="3342" priority="2403">
      <formula>$F18="RO-2"</formula>
    </cfRule>
    <cfRule type="expression" dxfId="3341" priority="2401">
      <formula>$F18="RO-Z"</formula>
    </cfRule>
    <cfRule type="expression" dxfId="3340" priority="2058">
      <formula>$F18="RO-3"</formula>
    </cfRule>
    <cfRule type="expression" dxfId="3339" priority="2402">
      <formula>$F18="RO-1"</formula>
    </cfRule>
    <cfRule type="expression" dxfId="3338" priority="2404">
      <formula>$F18="RO-3"</formula>
    </cfRule>
    <cfRule type="expression" dxfId="3337" priority="3146">
      <formula>$F18="RO-1"</formula>
    </cfRule>
  </conditionalFormatting>
  <conditionalFormatting sqref="B26:E26">
    <cfRule type="expression" dxfId="3336" priority="2767">
      <formula>$F26="RO-Z"</formula>
    </cfRule>
    <cfRule type="expression" dxfId="3335" priority="2768">
      <formula>$F26="RO-1"</formula>
    </cfRule>
    <cfRule type="expression" dxfId="3334" priority="2769">
      <formula>$F26="RO-2"</formula>
    </cfRule>
    <cfRule type="expression" dxfId="3333" priority="2771">
      <formula>$F26="Nic"</formula>
    </cfRule>
    <cfRule type="expression" dxfId="3332" priority="2772">
      <formula>$F26="RO-V"</formula>
    </cfRule>
    <cfRule type="expression" dxfId="3331" priority="2770">
      <formula>$F26="RO-3"</formula>
    </cfRule>
    <cfRule type="expression" dxfId="3330" priority="2076">
      <formula>$F26="RO-V"</formula>
    </cfRule>
    <cfRule type="expression" dxfId="3329" priority="2075">
      <formula>$F26="Nic"</formula>
    </cfRule>
    <cfRule type="expression" dxfId="3328" priority="2074">
      <formula>$F26="RO-3"</formula>
    </cfRule>
    <cfRule type="expression" dxfId="3327" priority="2073">
      <formula>$F26="RO-2"</formula>
    </cfRule>
    <cfRule type="expression" dxfId="3326" priority="2072">
      <formula>$F26="RO-1"</formula>
    </cfRule>
    <cfRule type="expression" dxfId="3325" priority="2071">
      <formula>$F26="RO-Z"</formula>
    </cfRule>
  </conditionalFormatting>
  <conditionalFormatting sqref="B26:E27">
    <cfRule type="expression" dxfId="3324" priority="2776">
      <formula>$F26="RO-3"</formula>
    </cfRule>
    <cfRule type="expression" dxfId="3323" priority="2774">
      <formula>$F26="RO-1"</formula>
    </cfRule>
    <cfRule type="expression" dxfId="3322" priority="2775">
      <formula>$F26="RO-2"</formula>
    </cfRule>
    <cfRule type="expression" dxfId="3321" priority="2080">
      <formula>$F26="RO-3"</formula>
    </cfRule>
    <cfRule type="expression" dxfId="3320" priority="2079">
      <formula>$F26="RO-2"</formula>
    </cfRule>
    <cfRule type="expression" dxfId="3319" priority="2078">
      <formula>$F26="RO-1"</formula>
    </cfRule>
  </conditionalFormatting>
  <conditionalFormatting sqref="B27:E27">
    <cfRule type="expression" dxfId="3318" priority="2811">
      <formula>$F27="Nic"</formula>
    </cfRule>
    <cfRule type="expression" dxfId="3317" priority="2812">
      <formula>$F27="RO-V"</formula>
    </cfRule>
    <cfRule type="expression" dxfId="3316" priority="2813">
      <formula>$F27="RO-Z"</formula>
    </cfRule>
    <cfRule type="expression" dxfId="3315" priority="2120">
      <formula>$F27="RO-3"</formula>
    </cfRule>
    <cfRule type="expression" dxfId="3314" priority="2814">
      <formula>$F27="RO-1"</formula>
    </cfRule>
    <cfRule type="expression" dxfId="3313" priority="2815">
      <formula>$F27="RO-2"</formula>
    </cfRule>
    <cfRule type="expression" dxfId="3312" priority="2816">
      <formula>$F27="RO-3"</formula>
    </cfRule>
    <cfRule type="expression" dxfId="3311" priority="2118">
      <formula>$F27="RO-1"</formula>
    </cfRule>
    <cfRule type="expression" dxfId="3310" priority="2116">
      <formula>$F27="RO-V"</formula>
    </cfRule>
    <cfRule type="expression" dxfId="3309" priority="2117">
      <formula>$F27="RO-Z"</formula>
    </cfRule>
    <cfRule type="expression" dxfId="3308" priority="2115">
      <formula>$F27="Nic"</formula>
    </cfRule>
    <cfRule type="expression" dxfId="3307" priority="2119">
      <formula>$F27="RO-2"</formula>
    </cfRule>
  </conditionalFormatting>
  <conditionalFormatting sqref="B33:E33">
    <cfRule type="expression" dxfId="3306" priority="1987">
      <formula>$F33="RO-2"</formula>
    </cfRule>
    <cfRule type="expression" dxfId="3305" priority="1986">
      <formula>$F33="RO-1"</formula>
    </cfRule>
    <cfRule type="expression" dxfId="3304" priority="1985">
      <formula>$F33="RO-Z"</formula>
    </cfRule>
    <cfRule type="expression" dxfId="3303" priority="1984">
      <formula>$F33="RO-V"</formula>
    </cfRule>
    <cfRule type="expression" dxfId="3302" priority="1983">
      <formula>$F33="Nic"</formula>
    </cfRule>
    <cfRule type="expression" dxfId="3301" priority="1982">
      <formula>$F33="RO-3"</formula>
    </cfRule>
    <cfRule type="expression" dxfId="3300" priority="2291">
      <formula>$F33="RO-2"</formula>
    </cfRule>
    <cfRule type="expression" dxfId="3299" priority="2290">
      <formula>$F33="RO-1"</formula>
    </cfRule>
    <cfRule type="expression" dxfId="3298" priority="2289">
      <formula>$F33="RO-Z"</formula>
    </cfRule>
    <cfRule type="expression" dxfId="3297" priority="2288">
      <formula>$F33="RO-3"</formula>
    </cfRule>
    <cfRule type="expression" dxfId="3296" priority="2287">
      <formula>$F33="RO-2"</formula>
    </cfRule>
    <cfRule type="expression" dxfId="3295" priority="2286">
      <formula>$F33="RO-1"</formula>
    </cfRule>
    <cfRule type="expression" dxfId="3294" priority="2285">
      <formula>$F33="RO-Z"</formula>
    </cfRule>
    <cfRule type="expression" dxfId="3293" priority="2284">
      <formula>$F33="RO-3"</formula>
    </cfRule>
    <cfRule type="expression" dxfId="3292" priority="2283">
      <formula>$F33="RO-2"</formula>
    </cfRule>
    <cfRule type="expression" dxfId="3291" priority="2282">
      <formula>$F33="RO-1"</formula>
    </cfRule>
    <cfRule type="expression" dxfId="3290" priority="2281">
      <formula>$F33="RO-Z"</formula>
    </cfRule>
    <cfRule type="expression" dxfId="3289" priority="2321">
      <formula>$F33="RO-Z"</formula>
    </cfRule>
    <cfRule type="expression" dxfId="3288" priority="2322">
      <formula>$F33="RO-1"</formula>
    </cfRule>
    <cfRule type="expression" dxfId="3287" priority="2323">
      <formula>$F33="RO-2"</formula>
    </cfRule>
    <cfRule type="expression" dxfId="3286" priority="2324">
      <formula>$F33="RO-3"</formula>
    </cfRule>
    <cfRule type="expression" dxfId="3285" priority="2325">
      <formula>$F33="RO-Z"</formula>
    </cfRule>
    <cfRule type="expression" dxfId="3284" priority="2326">
      <formula>$F33="RO-1"</formula>
    </cfRule>
    <cfRule type="expression" dxfId="3283" priority="2327">
      <formula>$F33="RO-2"</formula>
    </cfRule>
    <cfRule type="expression" dxfId="3282" priority="1981">
      <formula>$F33="RO-2"</formula>
    </cfRule>
    <cfRule type="expression" dxfId="3281" priority="1989">
      <formula>$F33="Nic"</formula>
    </cfRule>
    <cfRule type="expression" dxfId="3280" priority="2298">
      <formula>$F33="RO-1"</formula>
    </cfRule>
    <cfRule type="expression" dxfId="3279" priority="2299">
      <formula>$F33="RO-2"</formula>
    </cfRule>
    <cfRule type="expression" dxfId="3278" priority="2300">
      <formula>$F33="RO-3"</formula>
    </cfRule>
    <cfRule type="expression" dxfId="3277" priority="2301">
      <formula>$F33="Nic"</formula>
    </cfRule>
    <cfRule type="expression" dxfId="3276" priority="2328">
      <formula>$F33="RO-3"</formula>
    </cfRule>
    <cfRule type="expression" dxfId="3275" priority="2302">
      <formula>$F33="RO-V"</formula>
    </cfRule>
    <cfRule type="expression" dxfId="3274" priority="2329">
      <formula>$F33="Nic"</formula>
    </cfRule>
    <cfRule type="expression" dxfId="3273" priority="2303">
      <formula>$F33="RO-Z"</formula>
    </cfRule>
    <cfRule type="expression" dxfId="3272" priority="2304">
      <formula>$F33="RO-1"</formula>
    </cfRule>
    <cfRule type="expression" dxfId="3271" priority="2305">
      <formula>$F33="RO-2"</formula>
    </cfRule>
    <cfRule type="expression" dxfId="3270" priority="2306">
      <formula>$F33="RO-3"</formula>
    </cfRule>
    <cfRule type="expression" dxfId="3269" priority="2307">
      <formula>$F33="Nic"</formula>
    </cfRule>
    <cfRule type="expression" dxfId="3268" priority="2308">
      <formula>$F33="RO-V"</formula>
    </cfRule>
    <cfRule type="expression" dxfId="3267" priority="2309">
      <formula>$F33="RO-Z"</formula>
    </cfRule>
    <cfRule type="expression" dxfId="3266" priority="2310">
      <formula>$F33="RO-1"</formula>
    </cfRule>
    <cfRule type="expression" dxfId="3265" priority="2311">
      <formula>$F33="RO-2"</formula>
    </cfRule>
    <cfRule type="expression" dxfId="3264" priority="2312">
      <formula>$F33="RO-3"</formula>
    </cfRule>
    <cfRule type="expression" dxfId="3263" priority="2313">
      <formula>$F33="Nic"</formula>
    </cfRule>
    <cfRule type="expression" dxfId="3262" priority="1935">
      <formula>$F33="RO-Z"</formula>
    </cfRule>
    <cfRule type="expression" dxfId="3261" priority="1936">
      <formula>$F33="RO-1"</formula>
    </cfRule>
    <cfRule type="expression" dxfId="3260" priority="1937">
      <formula>$F33="RO-2"</formula>
    </cfRule>
    <cfRule type="expression" dxfId="3259" priority="1938">
      <formula>$F33="RO-3"</formula>
    </cfRule>
    <cfRule type="expression" dxfId="3258" priority="1939">
      <formula>$F33="RO-Z"</formula>
    </cfRule>
    <cfRule type="expression" dxfId="3257" priority="1940">
      <formula>$F33="RO-1"</formula>
    </cfRule>
    <cfRule type="expression" dxfId="3256" priority="1941">
      <formula>$F33="RO-2"</formula>
    </cfRule>
    <cfRule type="expression" dxfId="3255" priority="1942">
      <formula>$F33="RO-3"</formula>
    </cfRule>
    <cfRule type="expression" dxfId="3254" priority="1943">
      <formula>$F33="RO-Z"</formula>
    </cfRule>
    <cfRule type="expression" dxfId="3253" priority="1944">
      <formula>$F33="RO-1"</formula>
    </cfRule>
    <cfRule type="expression" dxfId="3252" priority="1945">
      <formula>$F33="RO-2"</formula>
    </cfRule>
    <cfRule type="expression" dxfId="3251" priority="1946">
      <formula>$F33="RO-3"</formula>
    </cfRule>
    <cfRule type="expression" dxfId="3250" priority="1947">
      <formula>$F33="RO-Z"</formula>
    </cfRule>
    <cfRule type="expression" dxfId="3249" priority="1948">
      <formula>$F33="RO-1"</formula>
    </cfRule>
    <cfRule type="expression" dxfId="3248" priority="1949">
      <formula>$F33="RO-2"</formula>
    </cfRule>
    <cfRule type="expression" dxfId="3247" priority="1950">
      <formula>$F33="RO-3"</formula>
    </cfRule>
    <cfRule type="expression" dxfId="3246" priority="1951">
      <formula>$F33="RO-Z"</formula>
    </cfRule>
    <cfRule type="expression" dxfId="3245" priority="1952">
      <formula>$F33="RO-1"</formula>
    </cfRule>
    <cfRule type="expression" dxfId="3244" priority="1953">
      <formula>$F33="RO-2"</formula>
    </cfRule>
    <cfRule type="expression" dxfId="3243" priority="1954">
      <formula>$F33="RO-3"</formula>
    </cfRule>
    <cfRule type="expression" dxfId="3242" priority="1955">
      <formula>$F33="Nic"</formula>
    </cfRule>
    <cfRule type="expression" dxfId="3241" priority="1956">
      <formula>$F33="RO-V"</formula>
    </cfRule>
    <cfRule type="expression" dxfId="3240" priority="1957">
      <formula>$F33="RO-Z"</formula>
    </cfRule>
    <cfRule type="expression" dxfId="3239" priority="1958">
      <formula>$F33="RO-1"</formula>
    </cfRule>
    <cfRule type="expression" dxfId="3238" priority="1959">
      <formula>$F33="RO-2"</formula>
    </cfRule>
    <cfRule type="expression" dxfId="3237" priority="1960">
      <formula>$F33="RO-3"</formula>
    </cfRule>
    <cfRule type="expression" dxfId="3236" priority="2314">
      <formula>$F33="RO-V"</formula>
    </cfRule>
    <cfRule type="expression" dxfId="3235" priority="1961">
      <formula>$F33="Nic"</formula>
    </cfRule>
    <cfRule type="expression" dxfId="3234" priority="1962">
      <formula>$F33="RO-V"</formula>
    </cfRule>
    <cfRule type="expression" dxfId="3233" priority="1963">
      <formula>$F33="RO-Z"</formula>
    </cfRule>
    <cfRule type="expression" dxfId="3232" priority="1964">
      <formula>$F33="RO-1"</formula>
    </cfRule>
    <cfRule type="expression" dxfId="3231" priority="1965">
      <formula>$F33="RO-2"</formula>
    </cfRule>
    <cfRule type="expression" dxfId="3230" priority="1966">
      <formula>$F33="RO-3"</formula>
    </cfRule>
    <cfRule type="expression" dxfId="3229" priority="1967">
      <formula>$F33="Nic"</formula>
    </cfRule>
    <cfRule type="expression" dxfId="3228" priority="1968">
      <formula>$F33="RO-V"</formula>
    </cfRule>
    <cfRule type="expression" dxfId="3227" priority="1969">
      <formula>$F33="RO-Z"</formula>
    </cfRule>
    <cfRule type="expression" dxfId="3226" priority="1970">
      <formula>$F33="RO-1"</formula>
    </cfRule>
    <cfRule type="expression" dxfId="3225" priority="1971">
      <formula>$F33="RO-2"</formula>
    </cfRule>
    <cfRule type="expression" dxfId="3224" priority="1972">
      <formula>$F33="RO-3"</formula>
    </cfRule>
    <cfRule type="expression" dxfId="3223" priority="1973">
      <formula>$F33="Nic"</formula>
    </cfRule>
    <cfRule type="expression" dxfId="3222" priority="1974">
      <formula>$F33="RO-V"</formula>
    </cfRule>
    <cfRule type="expression" dxfId="3221" priority="1975">
      <formula>$F33="RO-Z"</formula>
    </cfRule>
    <cfRule type="expression" dxfId="3220" priority="1976">
      <formula>$F33="RO-1"</formula>
    </cfRule>
    <cfRule type="expression" dxfId="3219" priority="1977">
      <formula>$F33="RO-2"</formula>
    </cfRule>
    <cfRule type="expression" dxfId="3218" priority="1978">
      <formula>$F33="RO-3"</formula>
    </cfRule>
    <cfRule type="expression" dxfId="3217" priority="1979">
      <formula>$F33="RO-Z"</formula>
    </cfRule>
    <cfRule type="expression" dxfId="3216" priority="1980">
      <formula>$F33="RO-1"</formula>
    </cfRule>
    <cfRule type="expression" dxfId="3215" priority="2330">
      <formula>$F33="RO-V"</formula>
    </cfRule>
    <cfRule type="expression" dxfId="3214" priority="2331">
      <formula>$F33="RO-Z"</formula>
    </cfRule>
    <cfRule type="expression" dxfId="3213" priority="2332">
      <formula>$F33="RO-1"</formula>
    </cfRule>
    <cfRule type="expression" dxfId="3212" priority="2333">
      <formula>$F33="RO-2"</formula>
    </cfRule>
    <cfRule type="expression" dxfId="3211" priority="2334">
      <formula>$F33="RO-3"</formula>
    </cfRule>
    <cfRule type="expression" dxfId="3210" priority="2335">
      <formula>$F33="Nic"</formula>
    </cfRule>
    <cfRule type="expression" dxfId="3209" priority="2336">
      <formula>$F33="RO-V"</formula>
    </cfRule>
    <cfRule type="expression" dxfId="3208" priority="2337">
      <formula>$F33="RO-Z"</formula>
    </cfRule>
    <cfRule type="expression" dxfId="3207" priority="2315">
      <formula>$F33="RO-Z"</formula>
    </cfRule>
    <cfRule type="expression" dxfId="3206" priority="2338">
      <formula>$F33="RO-1"</formula>
    </cfRule>
    <cfRule type="expression" dxfId="3205" priority="2339">
      <formula>$F33="RO-2"</formula>
    </cfRule>
    <cfRule type="expression" dxfId="3204" priority="2340">
      <formula>$F33="RO-3"</formula>
    </cfRule>
    <cfRule type="expression" dxfId="3203" priority="2316">
      <formula>$F33="RO-1"</formula>
    </cfRule>
    <cfRule type="expression" dxfId="3202" priority="2317">
      <formula>$F33="RO-2"</formula>
    </cfRule>
    <cfRule type="expression" dxfId="3201" priority="2318">
      <formula>$F33="RO-3"</formula>
    </cfRule>
    <cfRule type="expression" dxfId="3200" priority="2319">
      <formula>$F33="Nic"</formula>
    </cfRule>
    <cfRule type="expression" dxfId="3199" priority="2320">
      <formula>$F33="RO-V"</formula>
    </cfRule>
    <cfRule type="expression" dxfId="3198" priority="2297">
      <formula>$F33="RO-Z"</formula>
    </cfRule>
    <cfRule type="expression" dxfId="3197" priority="2296">
      <formula>$F33="RO-3"</formula>
    </cfRule>
    <cfRule type="expression" dxfId="3196" priority="2295">
      <formula>$F33="RO-2"</formula>
    </cfRule>
    <cfRule type="expression" dxfId="3195" priority="2294">
      <formula>$F33="RO-1"</formula>
    </cfRule>
    <cfRule type="expression" dxfId="3194" priority="2293">
      <formula>$F33="RO-Z"</formula>
    </cfRule>
    <cfRule type="expression" dxfId="3193" priority="2292">
      <formula>$F33="RO-3"</formula>
    </cfRule>
    <cfRule type="expression" dxfId="3192" priority="1994">
      <formula>$F33="RO-3"</formula>
    </cfRule>
    <cfRule type="expression" dxfId="3191" priority="1993">
      <formula>$F33="RO-2"</formula>
    </cfRule>
    <cfRule type="expression" dxfId="3190" priority="1992">
      <formula>$F33="RO-1"</formula>
    </cfRule>
    <cfRule type="expression" dxfId="3189" priority="1991">
      <formula>$F33="RO-Z"</formula>
    </cfRule>
    <cfRule type="expression" dxfId="3188" priority="1990">
      <formula>$F33="RO-V"</formula>
    </cfRule>
    <cfRule type="expression" dxfId="3187" priority="1988">
      <formula>$F33="RO-3"</formula>
    </cfRule>
    <cfRule type="expression" dxfId="3186" priority="3084">
      <formula>$F33="RO-3"</formula>
    </cfRule>
    <cfRule type="expression" dxfId="3185" priority="3083">
      <formula>$F33="RO-2"</formula>
    </cfRule>
    <cfRule type="expression" dxfId="3184" priority="3082">
      <formula>$F33="RO-1"</formula>
    </cfRule>
    <cfRule type="expression" dxfId="3183" priority="3081">
      <formula>$F33="RO-Z"</formula>
    </cfRule>
    <cfRule type="expression" dxfId="3182" priority="3080">
      <formula>$F33="RO-V"</formula>
    </cfRule>
    <cfRule type="expression" dxfId="3181" priority="3079">
      <formula>$F33="Nic"</formula>
    </cfRule>
    <cfRule type="expression" dxfId="3180" priority="3078">
      <formula>$F33="RO-3"</formula>
    </cfRule>
    <cfRule type="expression" dxfId="3179" priority="3077">
      <formula>$F33="RO-2"</formula>
    </cfRule>
    <cfRule type="expression" dxfId="3178" priority="3076">
      <formula>$F33="RO-1"</formula>
    </cfRule>
    <cfRule type="expression" dxfId="3177" priority="3075">
      <formula>$F33="RO-Z"</formula>
    </cfRule>
    <cfRule type="expression" dxfId="3176" priority="3074">
      <formula>$F33="RO-V"</formula>
    </cfRule>
    <cfRule type="expression" dxfId="3175" priority="3073">
      <formula>$F33="Nic"</formula>
    </cfRule>
    <cfRule type="expression" dxfId="3174" priority="3072">
      <formula>$F33="RO-3"</formula>
    </cfRule>
    <cfRule type="expression" dxfId="3173" priority="3071">
      <formula>$F33="RO-2"</formula>
    </cfRule>
    <cfRule type="expression" dxfId="3172" priority="3070">
      <formula>$F33="RO-1"</formula>
    </cfRule>
    <cfRule type="expression" dxfId="3171" priority="3069">
      <formula>$F33="RO-Z"</formula>
    </cfRule>
    <cfRule type="expression" dxfId="3170" priority="3068">
      <formula>$F33="RO-3"</formula>
    </cfRule>
    <cfRule type="expression" dxfId="3169" priority="3067">
      <formula>$F33="RO-2"</formula>
    </cfRule>
    <cfRule type="expression" dxfId="3168" priority="3066">
      <formula>$F33="RO-1"</formula>
    </cfRule>
    <cfRule type="expression" dxfId="3167" priority="3065">
      <formula>$F33="RO-Z"</formula>
    </cfRule>
    <cfRule type="expression" dxfId="3166" priority="3064">
      <formula>$F33="RO-V"</formula>
    </cfRule>
    <cfRule type="expression" dxfId="3165" priority="3063">
      <formula>$F33="Nic"</formula>
    </cfRule>
    <cfRule type="expression" dxfId="3164" priority="3062">
      <formula>$F33="RO-3"</formula>
    </cfRule>
    <cfRule type="expression" dxfId="3163" priority="3061">
      <formula>$F33="RO-2"</formula>
    </cfRule>
    <cfRule type="expression" dxfId="3162" priority="3060">
      <formula>$F33="RO-1"</formula>
    </cfRule>
    <cfRule type="expression" dxfId="3161" priority="3059">
      <formula>$F33="RO-Z"</formula>
    </cfRule>
    <cfRule type="expression" dxfId="3160" priority="3058">
      <formula>$F33="RO-V"</formula>
    </cfRule>
    <cfRule type="expression" dxfId="3159" priority="3057">
      <formula>$F33="Nic"</formula>
    </cfRule>
    <cfRule type="expression" dxfId="3158" priority="3056">
      <formula>$F33="RO-3"</formula>
    </cfRule>
    <cfRule type="expression" dxfId="3157" priority="3055">
      <formula>$F33="RO-2"</formula>
    </cfRule>
    <cfRule type="expression" dxfId="3156" priority="3054">
      <formula>$F33="RO-1"</formula>
    </cfRule>
    <cfRule type="expression" dxfId="3155" priority="3053">
      <formula>$F33="RO-Z"</formula>
    </cfRule>
    <cfRule type="expression" dxfId="3154" priority="3052">
      <formula>$F33="RO-V"</formula>
    </cfRule>
    <cfRule type="expression" dxfId="3153" priority="3051">
      <formula>$F33="Nic"</formula>
    </cfRule>
    <cfRule type="expression" dxfId="3152" priority="3050">
      <formula>$F33="RO-3"</formula>
    </cfRule>
    <cfRule type="expression" dxfId="3151" priority="3049">
      <formula>$F33="RO-2"</formula>
    </cfRule>
    <cfRule type="expression" dxfId="3150" priority="3048">
      <formula>$F33="RO-1"</formula>
    </cfRule>
    <cfRule type="expression" dxfId="3149" priority="3047">
      <formula>$F33="RO-Z"</formula>
    </cfRule>
    <cfRule type="expression" dxfId="3148" priority="3046">
      <formula>$F33="RO-V"</formula>
    </cfRule>
    <cfRule type="expression" dxfId="3147" priority="3045">
      <formula>$F33="Nic"</formula>
    </cfRule>
    <cfRule type="expression" dxfId="3146" priority="3044">
      <formula>$F33="RO-3"</formula>
    </cfRule>
    <cfRule type="expression" dxfId="3145" priority="3043">
      <formula>$F33="RO-2"</formula>
    </cfRule>
    <cfRule type="expression" dxfId="3144" priority="3042">
      <formula>$F33="RO-1"</formula>
    </cfRule>
    <cfRule type="expression" dxfId="3143" priority="3041">
      <formula>$F33="RO-Z"</formula>
    </cfRule>
    <cfRule type="expression" dxfId="3142" priority="3040">
      <formula>$F33="RO-3"</formula>
    </cfRule>
    <cfRule type="expression" dxfId="3141" priority="3039">
      <formula>$F33="RO-2"</formula>
    </cfRule>
    <cfRule type="expression" dxfId="3140" priority="3038">
      <formula>$F33="RO-1"</formula>
    </cfRule>
    <cfRule type="expression" dxfId="3139" priority="3037">
      <formula>$F33="RO-Z"</formula>
    </cfRule>
    <cfRule type="expression" dxfId="3138" priority="3036">
      <formula>$F33="RO-3"</formula>
    </cfRule>
    <cfRule type="expression" dxfId="3137" priority="3035">
      <formula>$F33="RO-2"</formula>
    </cfRule>
    <cfRule type="expression" dxfId="3136" priority="3034">
      <formula>$F33="RO-1"</formula>
    </cfRule>
    <cfRule type="expression" dxfId="3135" priority="3033">
      <formula>$F33="RO-Z"</formula>
    </cfRule>
    <cfRule type="expression" dxfId="3134" priority="3032">
      <formula>$F33="RO-3"</formula>
    </cfRule>
    <cfRule type="expression" dxfId="3133" priority="3031">
      <formula>$F33="RO-2"</formula>
    </cfRule>
    <cfRule type="expression" dxfId="3132" priority="3030">
      <formula>$F33="RO-1"</formula>
    </cfRule>
    <cfRule type="expression" dxfId="3131" priority="3029">
      <formula>$F33="RO-Z"</formula>
    </cfRule>
    <cfRule type="expression" dxfId="3130" priority="3028">
      <formula>$F33="RO-3"</formula>
    </cfRule>
    <cfRule type="expression" dxfId="3129" priority="3027">
      <formula>$F33="RO-2"</formula>
    </cfRule>
    <cfRule type="expression" dxfId="3128" priority="3026">
      <formula>$F33="RO-1"</formula>
    </cfRule>
    <cfRule type="expression" dxfId="3127" priority="3025">
      <formula>$F33="RO-Z"</formula>
    </cfRule>
  </conditionalFormatting>
  <conditionalFormatting sqref="B37:E44 E45">
    <cfRule type="expression" dxfId="3126" priority="1908">
      <formula>$F37="RO-V"</formula>
    </cfRule>
    <cfRule type="expression" dxfId="3125" priority="1909">
      <formula>$F37="RO-Z"</formula>
    </cfRule>
    <cfRule type="expression" dxfId="3124" priority="1910">
      <formula>$F37="RO-1"</formula>
    </cfRule>
    <cfRule type="expression" dxfId="3123" priority="1911">
      <formula>$F37="RO-2"</formula>
    </cfRule>
    <cfRule type="expression" dxfId="3122" priority="1912">
      <formula>$F37="RO-3"</formula>
    </cfRule>
    <cfRule type="expression" dxfId="3121" priority="1913">
      <formula>$F37="Nic"</formula>
    </cfRule>
    <cfRule type="expression" dxfId="3120" priority="1929">
      <formula>$F37="Nic"</formula>
    </cfRule>
    <cfRule type="expression" dxfId="3119" priority="1930">
      <formula>$F37="RO-V"</formula>
    </cfRule>
    <cfRule type="expression" dxfId="3118" priority="1931">
      <formula>$F37="RO-Z"</formula>
    </cfRule>
    <cfRule type="expression" dxfId="3117" priority="1932">
      <formula>$F37="RO-1"</formula>
    </cfRule>
    <cfRule type="expression" dxfId="3116" priority="1933">
      <formula>$F37="RO-2"</formula>
    </cfRule>
    <cfRule type="expression" dxfId="3115" priority="1934">
      <formula>$F37="RO-3"</formula>
    </cfRule>
    <cfRule type="expression" dxfId="3114" priority="1914">
      <formula>$F37="RO-V"</formula>
    </cfRule>
    <cfRule type="expression" dxfId="3113" priority="1915">
      <formula>$F37="RO-Z"</formula>
    </cfRule>
    <cfRule type="expression" dxfId="3112" priority="1916">
      <formula>$F37="RO-1"</formula>
    </cfRule>
    <cfRule type="expression" dxfId="3111" priority="1917">
      <formula>$F37="RO-2"</formula>
    </cfRule>
    <cfRule type="expression" dxfId="3110" priority="1918">
      <formula>$F37="RO-3"</formula>
    </cfRule>
    <cfRule type="expression" dxfId="3109" priority="3019">
      <formula>$F37="Nic"</formula>
    </cfRule>
    <cfRule type="expression" dxfId="3108" priority="3008">
      <formula>$F37="RO-3"</formula>
    </cfRule>
    <cfRule type="expression" dxfId="3107" priority="3007">
      <formula>$F37="RO-2"</formula>
    </cfRule>
    <cfRule type="expression" dxfId="3106" priority="3006">
      <formula>$F37="RO-1"</formula>
    </cfRule>
    <cfRule type="expression" dxfId="3105" priority="3005">
      <formula>$F37="RO-Z"</formula>
    </cfRule>
    <cfRule type="expression" dxfId="3104" priority="3004">
      <formula>$F37="RO-V"</formula>
    </cfRule>
    <cfRule type="expression" dxfId="3103" priority="3003">
      <formula>$F37="Nic"</formula>
    </cfRule>
    <cfRule type="expression" dxfId="3102" priority="3020">
      <formula>$F37="RO-V"</formula>
    </cfRule>
    <cfRule type="expression" dxfId="3101" priority="3002">
      <formula>$F37="RO-3"</formula>
    </cfRule>
    <cfRule type="expression" dxfId="3100" priority="3001">
      <formula>$F37="RO-2"</formula>
    </cfRule>
    <cfRule type="expression" dxfId="3099" priority="3000">
      <formula>$F37="RO-1"</formula>
    </cfRule>
    <cfRule type="expression" dxfId="3098" priority="2999">
      <formula>$F37="RO-Z"</formula>
    </cfRule>
    <cfRule type="expression" dxfId="3097" priority="2998">
      <formula>$F37="RO-V"</formula>
    </cfRule>
    <cfRule type="expression" dxfId="3096" priority="2997">
      <formula>$F37="Nic"</formula>
    </cfRule>
    <cfRule type="expression" dxfId="3095" priority="2280">
      <formula>$F37="RO-3"</formula>
    </cfRule>
    <cfRule type="expression" dxfId="3094" priority="2279">
      <formula>$F37="RO-2"</formula>
    </cfRule>
    <cfRule type="expression" dxfId="3093" priority="2278">
      <formula>$F37="RO-1"</formula>
    </cfRule>
    <cfRule type="expression" dxfId="3092" priority="2277">
      <formula>$F37="RO-Z"</formula>
    </cfRule>
    <cfRule type="expression" dxfId="3091" priority="2276">
      <formula>$F37="RO-V"</formula>
    </cfRule>
    <cfRule type="expression" dxfId="3090" priority="2275">
      <formula>$F37="Nic"</formula>
    </cfRule>
    <cfRule type="expression" dxfId="3089" priority="2264">
      <formula>$F37="RO-3"</formula>
    </cfRule>
    <cfRule type="expression" dxfId="3088" priority="2263">
      <formula>$F37="RO-2"</formula>
    </cfRule>
    <cfRule type="expression" dxfId="3087" priority="2262">
      <formula>$F37="RO-1"</formula>
    </cfRule>
    <cfRule type="expression" dxfId="3086" priority="2261">
      <formula>$F37="RO-Z"</formula>
    </cfRule>
    <cfRule type="expression" dxfId="3085" priority="2260">
      <formula>$F37="RO-V"</formula>
    </cfRule>
    <cfRule type="expression" dxfId="3084" priority="2259">
      <formula>$F37="Nic"</formula>
    </cfRule>
    <cfRule type="expression" dxfId="3083" priority="2258">
      <formula>$F37="RO-3"</formula>
    </cfRule>
    <cfRule type="expression" dxfId="3082" priority="2257">
      <formula>$F37="RO-2"</formula>
    </cfRule>
    <cfRule type="expression" dxfId="3081" priority="2256">
      <formula>$F37="RO-1"</formula>
    </cfRule>
    <cfRule type="expression" dxfId="3080" priority="2255">
      <formula>$F37="RO-Z"</formula>
    </cfRule>
    <cfRule type="expression" dxfId="3079" priority="2254">
      <formula>$F37="RO-V"</formula>
    </cfRule>
    <cfRule type="expression" dxfId="3078" priority="2253">
      <formula>$F37="Nic"</formula>
    </cfRule>
    <cfRule type="expression" dxfId="3077" priority="1907">
      <formula>$F37="Nic"</formula>
    </cfRule>
    <cfRule type="expression" dxfId="3076" priority="3024">
      <formula>$F37="RO-3"</formula>
    </cfRule>
    <cfRule type="expression" dxfId="3075" priority="3023">
      <formula>$F37="RO-2"</formula>
    </cfRule>
    <cfRule type="expression" dxfId="3074" priority="3022">
      <formula>$F37="RO-1"</formula>
    </cfRule>
    <cfRule type="expression" dxfId="3073" priority="3021">
      <formula>$F37="RO-Z"</formula>
    </cfRule>
  </conditionalFormatting>
  <conditionalFormatting sqref="B37:E51">
    <cfRule type="expression" dxfId="3072" priority="1899">
      <formula>$F37="RO-2"</formula>
    </cfRule>
    <cfRule type="expression" dxfId="3071" priority="1900">
      <formula>$F37="RO-3"</formula>
    </cfRule>
    <cfRule type="expression" dxfId="3070" priority="1901">
      <formula>$F37="Nic"</formula>
    </cfRule>
    <cfRule type="expression" dxfId="3069" priority="1902">
      <formula>$F37="RO-V"</formula>
    </cfRule>
    <cfRule type="expression" dxfId="3068" priority="1903">
      <formula>$F37="RO-Z"</formula>
    </cfRule>
    <cfRule type="expression" dxfId="3067" priority="1904">
      <formula>$F37="RO-1"</formula>
    </cfRule>
    <cfRule type="expression" dxfId="3066" priority="1905">
      <formula>$F37="RO-2"</formula>
    </cfRule>
    <cfRule type="expression" dxfId="3065" priority="1906">
      <formula>$F37="RO-3"</formula>
    </cfRule>
    <cfRule type="expression" dxfId="3064" priority="2251">
      <formula>$F37="RO-2"</formula>
    </cfRule>
    <cfRule type="expression" dxfId="3063" priority="2252">
      <formula>$F37="RO-3"</formula>
    </cfRule>
    <cfRule type="expression" dxfId="3062" priority="3013">
      <formula>$F37="Nic"</formula>
    </cfRule>
    <cfRule type="expression" dxfId="3061" priority="3014">
      <formula>$F37="RO-V"</formula>
    </cfRule>
    <cfRule type="expression" dxfId="3060" priority="2241">
      <formula>$F37="Nic"</formula>
    </cfRule>
    <cfRule type="expression" dxfId="3059" priority="2988">
      <formula>$F37="RO-1"</formula>
    </cfRule>
    <cfRule type="expression" dxfId="3058" priority="2242">
      <formula>$F37="RO-V"</formula>
    </cfRule>
    <cfRule type="expression" dxfId="3057" priority="2243">
      <formula>$F37="RO-Z"</formula>
    </cfRule>
    <cfRule type="expression" dxfId="3056" priority="2245">
      <formula>$F37="RO-2"</formula>
    </cfRule>
    <cfRule type="expression" dxfId="3055" priority="2246">
      <formula>$F37="RO-3"</formula>
    </cfRule>
    <cfRule type="expression" dxfId="3054" priority="2247">
      <formula>$F37="Nic"</formula>
    </cfRule>
    <cfRule type="expression" dxfId="3053" priority="2248">
      <formula>$F37="RO-V"</formula>
    </cfRule>
    <cfRule type="expression" dxfId="3052" priority="2249">
      <formula>$F37="RO-Z"</formula>
    </cfRule>
    <cfRule type="expression" dxfId="3051" priority="3015">
      <formula>$F37="RO-Z"</formula>
    </cfRule>
    <cfRule type="expression" dxfId="3050" priority="3016">
      <formula>$F37="RO-1"</formula>
    </cfRule>
    <cfRule type="expression" dxfId="3049" priority="3017">
      <formula>$F37="RO-2"</formula>
    </cfRule>
    <cfRule type="expression" dxfId="3048" priority="2989">
      <formula>$F37="RO-2"</formula>
    </cfRule>
    <cfRule type="expression" dxfId="3047" priority="2990">
      <formula>$F37="RO-3"</formula>
    </cfRule>
    <cfRule type="expression" dxfId="3046" priority="2991">
      <formula>$F37="Nic"</formula>
    </cfRule>
    <cfRule type="expression" dxfId="3045" priority="2992">
      <formula>$F37="RO-V"</formula>
    </cfRule>
    <cfRule type="expression" dxfId="3044" priority="2993">
      <formula>$F37="RO-Z"</formula>
    </cfRule>
    <cfRule type="expression" dxfId="3043" priority="2994">
      <formula>$F37="RO-1"</formula>
    </cfRule>
    <cfRule type="expression" dxfId="3042" priority="2995">
      <formula>$F37="RO-2"</formula>
    </cfRule>
    <cfRule type="expression" dxfId="3041" priority="2996">
      <formula>$F37="RO-3"</formula>
    </cfRule>
    <cfRule type="expression" dxfId="3040" priority="3018">
      <formula>$F37="RO-3"</formula>
    </cfRule>
    <cfRule type="expression" dxfId="3039" priority="2250">
      <formula>$F37="RO-1"</formula>
    </cfRule>
    <cfRule type="expression" dxfId="3038" priority="2269">
      <formula>$F37="Nic"</formula>
    </cfRule>
    <cfRule type="expression" dxfId="3037" priority="2270">
      <formula>$F37="RO-V"</formula>
    </cfRule>
    <cfRule type="expression" dxfId="3036" priority="2271">
      <formula>$F37="RO-Z"</formula>
    </cfRule>
    <cfRule type="expression" dxfId="3035" priority="2272">
      <formula>$F37="RO-1"</formula>
    </cfRule>
    <cfRule type="expression" dxfId="3034" priority="2273">
      <formula>$F37="RO-2"</formula>
    </cfRule>
    <cfRule type="expression" dxfId="3033" priority="2274">
      <formula>$F37="RO-3"</formula>
    </cfRule>
    <cfRule type="expression" dxfId="3032" priority="2244">
      <formula>$F37="RO-1"</formula>
    </cfRule>
    <cfRule type="expression" dxfId="3031" priority="2985">
      <formula>$F37="Nic"</formula>
    </cfRule>
    <cfRule type="expression" dxfId="3030" priority="2986">
      <formula>$F37="RO-V"</formula>
    </cfRule>
    <cfRule type="expression" dxfId="3029" priority="1898">
      <formula>$F37="RO-1"</formula>
    </cfRule>
    <cfRule type="expression" dxfId="3028" priority="1923">
      <formula>$F37="Nic"</formula>
    </cfRule>
    <cfRule type="expression" dxfId="3027" priority="1924">
      <formula>$F37="RO-V"</formula>
    </cfRule>
    <cfRule type="expression" dxfId="3026" priority="1925">
      <formula>$F37="RO-Z"</formula>
    </cfRule>
    <cfRule type="expression" dxfId="3025" priority="1926">
      <formula>$F37="RO-1"</formula>
    </cfRule>
    <cfRule type="expression" dxfId="3024" priority="1927">
      <formula>$F37="RO-2"</formula>
    </cfRule>
    <cfRule type="expression" dxfId="3023" priority="1928">
      <formula>$F37="RO-3"</formula>
    </cfRule>
    <cfRule type="expression" dxfId="3022" priority="2987">
      <formula>$F37="RO-Z"</formula>
    </cfRule>
    <cfRule type="expression" dxfId="3021" priority="1895">
      <formula>$F37="Nic"</formula>
    </cfRule>
    <cfRule type="expression" dxfId="3020" priority="1896">
      <formula>$F37="RO-V"</formula>
    </cfRule>
    <cfRule type="expression" dxfId="3019" priority="1897">
      <formula>$F37="RO-Z"</formula>
    </cfRule>
  </conditionalFormatting>
  <conditionalFormatting sqref="B38:E44 E45">
    <cfRule type="expression" dxfId="3018" priority="1921">
      <formula>$F38="RO-2"</formula>
    </cfRule>
    <cfRule type="expression" dxfId="3017" priority="2977">
      <formula>$F38="RO-Z"</formula>
    </cfRule>
    <cfRule type="expression" dxfId="3016" priority="2978">
      <formula>$F38="RO-1"</formula>
    </cfRule>
    <cfRule type="expression" dxfId="3015" priority="2979">
      <formula>$F38="RO-2"</formula>
    </cfRule>
    <cfRule type="expression" dxfId="3014" priority="2980">
      <formula>$F38="RO-3"</formula>
    </cfRule>
    <cfRule type="expression" dxfId="3013" priority="2981">
      <formula>$F38="RO-Z"</formula>
    </cfRule>
    <cfRule type="expression" dxfId="3012" priority="2982">
      <formula>$F38="RO-1"</formula>
    </cfRule>
    <cfRule type="expression" dxfId="3011" priority="2983">
      <formula>$F38="RO-2"</formula>
    </cfRule>
    <cfRule type="expression" dxfId="3010" priority="2984">
      <formula>$F38="RO-3"</formula>
    </cfRule>
    <cfRule type="expression" dxfId="3009" priority="3009">
      <formula>$F38="RO-Z"</formula>
    </cfRule>
    <cfRule type="expression" dxfId="3008" priority="3010">
      <formula>$F38="RO-1"</formula>
    </cfRule>
    <cfRule type="expression" dxfId="3007" priority="2237">
      <formula>$F38="RO-Z"</formula>
    </cfRule>
    <cfRule type="expression" dxfId="3006" priority="2236">
      <formula>$F38="RO-3"</formula>
    </cfRule>
    <cfRule type="expression" dxfId="3005" priority="3011">
      <formula>$F38="RO-2"</formula>
    </cfRule>
    <cfRule type="expression" dxfId="3004" priority="2234">
      <formula>$F38="RO-1"</formula>
    </cfRule>
    <cfRule type="expression" dxfId="3003" priority="2233">
      <formula>$F38="RO-Z"</formula>
    </cfRule>
    <cfRule type="expression" dxfId="3002" priority="1922">
      <formula>$F38="RO-3"</formula>
    </cfRule>
    <cfRule type="expression" dxfId="3001" priority="3012">
      <formula>$F38="RO-3"</formula>
    </cfRule>
    <cfRule type="expression" dxfId="3000" priority="2265">
      <formula>$F38="RO-Z"</formula>
    </cfRule>
    <cfRule type="expression" dxfId="2999" priority="2267">
      <formula>$F38="RO-2"</formula>
    </cfRule>
    <cfRule type="expression" dxfId="2998" priority="2268">
      <formula>$F38="RO-3"</formula>
    </cfRule>
    <cfRule type="expression" dxfId="2997" priority="2266">
      <formula>$F38="RO-1"</formula>
    </cfRule>
    <cfRule type="expression" dxfId="2996" priority="2238">
      <formula>$F38="RO-1"</formula>
    </cfRule>
    <cfRule type="expression" dxfId="2995" priority="1887">
      <formula>$F38="RO-Z"</formula>
    </cfRule>
    <cfRule type="expression" dxfId="2994" priority="2235">
      <formula>$F38="RO-2"</formula>
    </cfRule>
    <cfRule type="expression" dxfId="2993" priority="1889">
      <formula>$F38="RO-2"</formula>
    </cfRule>
    <cfRule type="expression" dxfId="2992" priority="1890">
      <formula>$F38="RO-3"</formula>
    </cfRule>
    <cfRule type="expression" dxfId="2991" priority="2239">
      <formula>$F38="RO-2"</formula>
    </cfRule>
    <cfRule type="expression" dxfId="2990" priority="1891">
      <formula>$F38="RO-Z"</formula>
    </cfRule>
    <cfRule type="expression" dxfId="2989" priority="1892">
      <formula>$F38="RO-1"</formula>
    </cfRule>
    <cfRule type="expression" dxfId="2988" priority="1893">
      <formula>$F38="RO-2"</formula>
    </cfRule>
    <cfRule type="expression" dxfId="2987" priority="1894">
      <formula>$F38="RO-3"</formula>
    </cfRule>
    <cfRule type="expression" dxfId="2986" priority="2240">
      <formula>$F38="RO-3"</formula>
    </cfRule>
    <cfRule type="expression" dxfId="2985" priority="1919">
      <formula>$F38="RO-Z"</formula>
    </cfRule>
    <cfRule type="expression" dxfId="2984" priority="1920">
      <formula>$F38="RO-1"</formula>
    </cfRule>
    <cfRule type="expression" dxfId="2983" priority="1888">
      <formula>$F38="RO-1"</formula>
    </cfRule>
  </conditionalFormatting>
  <conditionalFormatting sqref="B38:E51">
    <cfRule type="expression" dxfId="2982" priority="1877">
      <formula>$F38="RO-2"</formula>
    </cfRule>
    <cfRule type="expression" dxfId="2981" priority="2225">
      <formula>$F38="RO-Z"</formula>
    </cfRule>
    <cfRule type="expression" dxfId="2980" priority="2224">
      <formula>$F38="RO-3"</formula>
    </cfRule>
    <cfRule type="expression" dxfId="2979" priority="2223">
      <formula>$F38="RO-2"</formula>
    </cfRule>
    <cfRule type="expression" dxfId="2978" priority="2222">
      <formula>$F38="RO-1"</formula>
    </cfRule>
    <cfRule type="expression" dxfId="2977" priority="2221">
      <formula>$F38="RO-Z"</formula>
    </cfRule>
    <cfRule type="expression" dxfId="2976" priority="2968">
      <formula>$F38="RO-3"</formula>
    </cfRule>
    <cfRule type="expression" dxfId="2975" priority="2969">
      <formula>$F38="RO-Z"</formula>
    </cfRule>
    <cfRule type="expression" dxfId="2974" priority="2970">
      <formula>$F38="RO-1"</formula>
    </cfRule>
    <cfRule type="expression" dxfId="2973" priority="2971">
      <formula>$F38="RO-2"</formula>
    </cfRule>
    <cfRule type="expression" dxfId="2972" priority="2972">
      <formula>$F38="RO-3"</formula>
    </cfRule>
    <cfRule type="expression" dxfId="2971" priority="2973">
      <formula>$F38="RO-Z"</formula>
    </cfRule>
    <cfRule type="expression" dxfId="2970" priority="2974">
      <formula>$F38="RO-1"</formula>
    </cfRule>
    <cfRule type="expression" dxfId="2969" priority="1878">
      <formula>$F38="RO-3"</formula>
    </cfRule>
    <cfRule type="expression" dxfId="2968" priority="1879">
      <formula>$F38="RO-Z"</formula>
    </cfRule>
    <cfRule type="expression" dxfId="2967" priority="1880">
      <formula>$F38="RO-1"</formula>
    </cfRule>
    <cfRule type="expression" dxfId="2966" priority="1881">
      <formula>$F38="RO-2"</formula>
    </cfRule>
    <cfRule type="expression" dxfId="2965" priority="1882">
      <formula>$F38="RO-3"</formula>
    </cfRule>
    <cfRule type="expression" dxfId="2964" priority="1883">
      <formula>$F38="RO-Z"</formula>
    </cfRule>
    <cfRule type="expression" dxfId="2963" priority="1884">
      <formula>$F38="RO-1"</formula>
    </cfRule>
    <cfRule type="expression" dxfId="2962" priority="1885">
      <formula>$F38="RO-2"</formula>
    </cfRule>
    <cfRule type="expression" dxfId="2961" priority="1886">
      <formula>$F38="RO-3"</formula>
    </cfRule>
    <cfRule type="expression" dxfId="2960" priority="1875">
      <formula>$F38="RO-Z"</formula>
    </cfRule>
    <cfRule type="expression" dxfId="2959" priority="1876">
      <formula>$F38="RO-1"</formula>
    </cfRule>
    <cfRule type="expression" dxfId="2958" priority="2975">
      <formula>$F38="RO-2"</formula>
    </cfRule>
    <cfRule type="expression" dxfId="2957" priority="2976">
      <formula>$F38="RO-3"</formula>
    </cfRule>
    <cfRule type="expression" dxfId="2956" priority="2965">
      <formula>$F38="RO-Z"</formula>
    </cfRule>
    <cfRule type="expression" dxfId="2955" priority="2966">
      <formula>$F38="RO-1"</formula>
    </cfRule>
    <cfRule type="expression" dxfId="2954" priority="2967">
      <formula>$F38="RO-2"</formula>
    </cfRule>
    <cfRule type="expression" dxfId="2953" priority="2232">
      <formula>$F38="RO-3"</formula>
    </cfRule>
    <cfRule type="expression" dxfId="2952" priority="2231">
      <formula>$F38="RO-2"</formula>
    </cfRule>
    <cfRule type="expression" dxfId="2951" priority="2230">
      <formula>$F38="RO-1"</formula>
    </cfRule>
    <cfRule type="expression" dxfId="2950" priority="2229">
      <formula>$F38="RO-Z"</formula>
    </cfRule>
    <cfRule type="expression" dxfId="2949" priority="2228">
      <formula>$F38="RO-3"</formula>
    </cfRule>
    <cfRule type="expression" dxfId="2948" priority="2227">
      <formula>$F38="RO-2"</formula>
    </cfRule>
    <cfRule type="expression" dxfId="2947" priority="2226">
      <formula>$F38="RO-1"</formula>
    </cfRule>
  </conditionalFormatting>
  <conditionalFormatting sqref="B53:E53">
    <cfRule type="expression" dxfId="2946" priority="2217">
      <formula>$F53="RO-Z"</formula>
    </cfRule>
    <cfRule type="expression" dxfId="2945" priority="2216">
      <formula>$F53="RO-V"</formula>
    </cfRule>
    <cfRule type="expression" dxfId="2944" priority="2215">
      <formula>$F53="Nic"</formula>
    </cfRule>
    <cfRule type="expression" dxfId="2943" priority="2214">
      <formula>$F53="RO-3"</formula>
    </cfRule>
    <cfRule type="expression" dxfId="2942" priority="2213">
      <formula>$F53="RO-2"</formula>
    </cfRule>
    <cfRule type="expression" dxfId="2941" priority="2212">
      <formula>$F53="RO-1"</formula>
    </cfRule>
    <cfRule type="expression" dxfId="2940" priority="2211">
      <formula>$F53="RO-Z"</formula>
    </cfRule>
    <cfRule type="expression" dxfId="2939" priority="2210">
      <formula>$F53="RO-V"</formula>
    </cfRule>
    <cfRule type="expression" dxfId="2938" priority="2209">
      <formula>$F53="Nic"</formula>
    </cfRule>
    <cfRule type="expression" dxfId="2937" priority="2208">
      <formula>$F53="RO-3"</formula>
    </cfRule>
    <cfRule type="expression" dxfId="2936" priority="2207">
      <formula>$F53="RO-2"</formula>
    </cfRule>
    <cfRule type="expression" dxfId="2935" priority="2206">
      <formula>$F53="RO-1"</formula>
    </cfRule>
    <cfRule type="expression" dxfId="2934" priority="2205">
      <formula>$F53="RO-Z"</formula>
    </cfRule>
    <cfRule type="expression" dxfId="2933" priority="2204">
      <formula>$F53="RO-3"</formula>
    </cfRule>
    <cfRule type="expression" dxfId="2932" priority="2203">
      <formula>$F53="RO-2"</formula>
    </cfRule>
    <cfRule type="expression" dxfId="2931" priority="2202">
      <formula>$F53="RO-1"</formula>
    </cfRule>
    <cfRule type="expression" dxfId="2930" priority="2201">
      <formula>$F53="RO-Z"</formula>
    </cfRule>
    <cfRule type="expression" dxfId="2929" priority="2200">
      <formula>$F53="RO-V"</formula>
    </cfRule>
    <cfRule type="expression" dxfId="2928" priority="2199">
      <formula>$F53="Nic"</formula>
    </cfRule>
    <cfRule type="expression" dxfId="2927" priority="2198">
      <formula>$F53="RO-3"</formula>
    </cfRule>
    <cfRule type="expression" dxfId="2926" priority="2197">
      <formula>$F53="RO-2"</formula>
    </cfRule>
    <cfRule type="expression" dxfId="2925" priority="2196">
      <formula>$F53="RO-1"</formula>
    </cfRule>
    <cfRule type="expression" dxfId="2924" priority="2195">
      <formula>$F53="RO-Z"</formula>
    </cfRule>
    <cfRule type="expression" dxfId="2923" priority="2194">
      <formula>$F53="RO-V"</formula>
    </cfRule>
    <cfRule type="expression" dxfId="2922" priority="2193">
      <formula>$F53="Nic"</formula>
    </cfRule>
    <cfRule type="expression" dxfId="2921" priority="2192">
      <formula>$F53="RO-3"</formula>
    </cfRule>
    <cfRule type="expression" dxfId="2920" priority="2191">
      <formula>$F53="RO-2"</formula>
    </cfRule>
    <cfRule type="expression" dxfId="2919" priority="2190">
      <formula>$F53="RO-1"</formula>
    </cfRule>
    <cfRule type="expression" dxfId="2918" priority="2189">
      <formula>$F53="RO-Z"</formula>
    </cfRule>
    <cfRule type="expression" dxfId="2917" priority="2188">
      <formula>$F53="RO-V"</formula>
    </cfRule>
    <cfRule type="expression" dxfId="2916" priority="2187">
      <formula>$F53="Nic"</formula>
    </cfRule>
    <cfRule type="expression" dxfId="2915" priority="2186">
      <formula>$F53="RO-3"</formula>
    </cfRule>
    <cfRule type="expression" dxfId="2914" priority="2185">
      <formula>$F53="RO-2"</formula>
    </cfRule>
    <cfRule type="expression" dxfId="2913" priority="2184">
      <formula>$F53="RO-1"</formula>
    </cfRule>
    <cfRule type="expression" dxfId="2912" priority="2183">
      <formula>$F53="RO-Z"</formula>
    </cfRule>
    <cfRule type="expression" dxfId="2911" priority="2182">
      <formula>$F53="RO-V"</formula>
    </cfRule>
    <cfRule type="expression" dxfId="2910" priority="2180">
      <formula>$F53="RO-3"</formula>
    </cfRule>
    <cfRule type="expression" dxfId="2909" priority="2179">
      <formula>$F53="RO-2"</formula>
    </cfRule>
    <cfRule type="expression" dxfId="2908" priority="2178">
      <formula>$F53="RO-1"</formula>
    </cfRule>
    <cfRule type="expression" dxfId="2907" priority="2177">
      <formula>$F53="RO-Z"</formula>
    </cfRule>
    <cfRule type="expression" dxfId="2906" priority="2176">
      <formula>$F53="RO-3"</formula>
    </cfRule>
    <cfRule type="expression" dxfId="2905" priority="2175">
      <formula>$F53="RO-2"</formula>
    </cfRule>
    <cfRule type="expression" dxfId="2904" priority="2174">
      <formula>$F53="RO-1"</formula>
    </cfRule>
    <cfRule type="expression" dxfId="2903" priority="2173">
      <formula>$F53="RO-Z"</formula>
    </cfRule>
    <cfRule type="expression" dxfId="2902" priority="2172">
      <formula>$F53="RO-3"</formula>
    </cfRule>
    <cfRule type="expression" dxfId="2901" priority="2171">
      <formula>$F53="RO-2"</formula>
    </cfRule>
    <cfRule type="expression" dxfId="2900" priority="2170">
      <formula>$F53="RO-1"</formula>
    </cfRule>
    <cfRule type="expression" dxfId="2899" priority="2169">
      <formula>$F53="RO-Z"</formula>
    </cfRule>
    <cfRule type="expression" dxfId="2898" priority="2168">
      <formula>$F53="RO-3"</formula>
    </cfRule>
    <cfRule type="expression" dxfId="2897" priority="2167">
      <formula>$F53="RO-2"</formula>
    </cfRule>
    <cfRule type="expression" dxfId="2896" priority="2166">
      <formula>$F53="RO-1"</formula>
    </cfRule>
    <cfRule type="expression" dxfId="2895" priority="2165">
      <formula>$F53="RO-Z"</formula>
    </cfRule>
    <cfRule type="expression" dxfId="2894" priority="2164">
      <formula>$F53="RO-3"</formula>
    </cfRule>
    <cfRule type="expression" dxfId="2893" priority="2163">
      <formula>$F53="RO-2"</formula>
    </cfRule>
    <cfRule type="expression" dxfId="2892" priority="2162">
      <formula>$F53="RO-1"</formula>
    </cfRule>
    <cfRule type="expression" dxfId="2891" priority="2161">
      <formula>$F53="RO-Z"</formula>
    </cfRule>
    <cfRule type="expression" dxfId="2890" priority="2181">
      <formula>$F53="Nic"</formula>
    </cfRule>
    <cfRule type="expression" dxfId="2889" priority="1874">
      <formula>$F53="RO-3"</formula>
    </cfRule>
    <cfRule type="expression" dxfId="2888" priority="1873">
      <formula>$F53="RO-2"</formula>
    </cfRule>
    <cfRule type="expression" dxfId="2887" priority="1872">
      <formula>$F53="RO-1"</formula>
    </cfRule>
    <cfRule type="expression" dxfId="2886" priority="1871">
      <formula>$F53="RO-Z"</formula>
    </cfRule>
    <cfRule type="expression" dxfId="2885" priority="1870">
      <formula>$F53="RO-V"</formula>
    </cfRule>
    <cfRule type="expression" dxfId="2884" priority="1869">
      <formula>$F53="Nic"</formula>
    </cfRule>
    <cfRule type="expression" dxfId="2883" priority="1868">
      <formula>$F53="RO-3"</formula>
    </cfRule>
    <cfRule type="expression" dxfId="2882" priority="1867">
      <formula>$F53="RO-2"</formula>
    </cfRule>
    <cfRule type="expression" dxfId="2881" priority="1866">
      <formula>$F53="RO-1"</formula>
    </cfRule>
    <cfRule type="expression" dxfId="2880" priority="1865">
      <formula>$F53="RO-Z"</formula>
    </cfRule>
    <cfRule type="expression" dxfId="2879" priority="1864">
      <formula>$F53="RO-V"</formula>
    </cfRule>
    <cfRule type="expression" dxfId="2878" priority="1863">
      <formula>$F53="Nic"</formula>
    </cfRule>
    <cfRule type="expression" dxfId="2877" priority="1862">
      <formula>$F53="RO-3"</formula>
    </cfRule>
    <cfRule type="expression" dxfId="2876" priority="1861">
      <formula>$F53="RO-2"</formula>
    </cfRule>
    <cfRule type="expression" dxfId="2875" priority="1860">
      <formula>$F53="RO-1"</formula>
    </cfRule>
    <cfRule type="expression" dxfId="2874" priority="1859">
      <formula>$F53="RO-Z"</formula>
    </cfRule>
    <cfRule type="expression" dxfId="2873" priority="1858">
      <formula>$F53="RO-3"</formula>
    </cfRule>
    <cfRule type="expression" dxfId="2872" priority="1857">
      <formula>$F53="RO-2"</formula>
    </cfRule>
    <cfRule type="expression" dxfId="2871" priority="1856">
      <formula>$F53="RO-1"</formula>
    </cfRule>
    <cfRule type="expression" dxfId="2870" priority="1855">
      <formula>$F53="RO-Z"</formula>
    </cfRule>
    <cfRule type="expression" dxfId="2869" priority="1854">
      <formula>$F53="RO-V"</formula>
    </cfRule>
    <cfRule type="expression" dxfId="2868" priority="1853">
      <formula>$F53="Nic"</formula>
    </cfRule>
    <cfRule type="expression" dxfId="2867" priority="1852">
      <formula>$F53="RO-3"</formula>
    </cfRule>
    <cfRule type="expression" dxfId="2866" priority="1851">
      <formula>$F53="RO-2"</formula>
    </cfRule>
    <cfRule type="expression" dxfId="2865" priority="1850">
      <formula>$F53="RO-1"</formula>
    </cfRule>
    <cfRule type="expression" dxfId="2864" priority="1849">
      <formula>$F53="RO-Z"</formula>
    </cfRule>
    <cfRule type="expression" dxfId="2863" priority="1848">
      <formula>$F53="RO-V"</formula>
    </cfRule>
    <cfRule type="expression" dxfId="2862" priority="1847">
      <formula>$F53="Nic"</formula>
    </cfRule>
    <cfRule type="expression" dxfId="2861" priority="1846">
      <formula>$F53="RO-3"</formula>
    </cfRule>
    <cfRule type="expression" dxfId="2860" priority="1845">
      <formula>$F53="RO-2"</formula>
    </cfRule>
    <cfRule type="expression" dxfId="2859" priority="1844">
      <formula>$F53="RO-1"</formula>
    </cfRule>
    <cfRule type="expression" dxfId="2858" priority="1843">
      <formula>$F53="RO-Z"</formula>
    </cfRule>
    <cfRule type="expression" dxfId="2857" priority="1842">
      <formula>$F53="RO-V"</formula>
    </cfRule>
    <cfRule type="expression" dxfId="2856" priority="1841">
      <formula>$F53="Nic"</formula>
    </cfRule>
    <cfRule type="expression" dxfId="2855" priority="1840">
      <formula>$F53="RO-3"</formula>
    </cfRule>
    <cfRule type="expression" dxfId="2854" priority="1839">
      <formula>$F53="RO-2"</formula>
    </cfRule>
    <cfRule type="expression" dxfId="2853" priority="1838">
      <formula>$F53="RO-1"</formula>
    </cfRule>
    <cfRule type="expression" dxfId="2852" priority="1837">
      <formula>$F53="RO-Z"</formula>
    </cfRule>
    <cfRule type="expression" dxfId="2851" priority="1836">
      <formula>$F53="RO-V"</formula>
    </cfRule>
    <cfRule type="expression" dxfId="2850" priority="1835">
      <formula>$F53="Nic"</formula>
    </cfRule>
    <cfRule type="expression" dxfId="2849" priority="1834">
      <formula>$F53="RO-3"</formula>
    </cfRule>
    <cfRule type="expression" dxfId="2848" priority="1833">
      <formula>$F53="RO-2"</formula>
    </cfRule>
    <cfRule type="expression" dxfId="2847" priority="1832">
      <formula>$F53="RO-1"</formula>
    </cfRule>
    <cfRule type="expression" dxfId="2846" priority="1831">
      <formula>$F53="RO-Z"</formula>
    </cfRule>
    <cfRule type="expression" dxfId="2845" priority="1830">
      <formula>$F53="RO-3"</formula>
    </cfRule>
    <cfRule type="expression" dxfId="2844" priority="1829">
      <formula>$F53="RO-2"</formula>
    </cfRule>
    <cfRule type="expression" dxfId="2843" priority="1828">
      <formula>$F53="RO-1"</formula>
    </cfRule>
    <cfRule type="expression" dxfId="2842" priority="1827">
      <formula>$F53="RO-Z"</formula>
    </cfRule>
    <cfRule type="expression" dxfId="2841" priority="1826">
      <formula>$F53="RO-3"</formula>
    </cfRule>
    <cfRule type="expression" dxfId="2840" priority="1825">
      <formula>$F53="RO-2"</formula>
    </cfRule>
    <cfRule type="expression" dxfId="2839" priority="1824">
      <formula>$F53="RO-1"</formula>
    </cfRule>
    <cfRule type="expression" dxfId="2838" priority="1823">
      <formula>$F53="RO-Z"</formula>
    </cfRule>
    <cfRule type="expression" dxfId="2837" priority="1822">
      <formula>$F53="RO-3"</formula>
    </cfRule>
    <cfRule type="expression" dxfId="2836" priority="1821">
      <formula>$F53="RO-2"</formula>
    </cfRule>
    <cfRule type="expression" dxfId="2835" priority="1820">
      <formula>$F53="RO-1"</formula>
    </cfRule>
    <cfRule type="expression" dxfId="2834" priority="1819">
      <formula>$F53="RO-Z"</formula>
    </cfRule>
    <cfRule type="expression" dxfId="2833" priority="1818">
      <formula>$F53="RO-3"</formula>
    </cfRule>
    <cfRule type="expression" dxfId="2832" priority="1817">
      <formula>$F53="RO-2"</formula>
    </cfRule>
    <cfRule type="expression" dxfId="2831" priority="1816">
      <formula>$F53="RO-1"</formula>
    </cfRule>
    <cfRule type="expression" dxfId="2830" priority="1815">
      <formula>$F53="RO-Z"</formula>
    </cfRule>
    <cfRule type="expression" dxfId="2829" priority="2905">
      <formula>$F53="RO-Z"</formula>
    </cfRule>
    <cfRule type="expression" dxfId="2828" priority="2906">
      <formula>$F53="RO-1"</formula>
    </cfRule>
    <cfRule type="expression" dxfId="2827" priority="2907">
      <formula>$F53="RO-2"</formula>
    </cfRule>
    <cfRule type="expression" dxfId="2826" priority="2908">
      <formula>$F53="RO-3"</formula>
    </cfRule>
    <cfRule type="expression" dxfId="2825" priority="2909">
      <formula>$F53="RO-Z"</formula>
    </cfRule>
    <cfRule type="expression" dxfId="2824" priority="2910">
      <formula>$F53="RO-1"</formula>
    </cfRule>
    <cfRule type="expression" dxfId="2823" priority="2911">
      <formula>$F53="RO-2"</formula>
    </cfRule>
    <cfRule type="expression" dxfId="2822" priority="2912">
      <formula>$F53="RO-3"</formula>
    </cfRule>
    <cfRule type="expression" dxfId="2821" priority="2913">
      <formula>$F53="RO-Z"</formula>
    </cfRule>
    <cfRule type="expression" dxfId="2820" priority="2914">
      <formula>$F53="RO-1"</formula>
    </cfRule>
    <cfRule type="expression" dxfId="2819" priority="2915">
      <formula>$F53="RO-2"</formula>
    </cfRule>
    <cfRule type="expression" dxfId="2818" priority="2916">
      <formula>$F53="RO-3"</formula>
    </cfRule>
    <cfRule type="expression" dxfId="2817" priority="2917">
      <formula>$F53="RO-Z"</formula>
    </cfRule>
    <cfRule type="expression" dxfId="2816" priority="2918">
      <formula>$F53="RO-1"</formula>
    </cfRule>
    <cfRule type="expression" dxfId="2815" priority="2919">
      <formula>$F53="RO-2"</formula>
    </cfRule>
    <cfRule type="expression" dxfId="2814" priority="2920">
      <formula>$F53="RO-3"</formula>
    </cfRule>
    <cfRule type="expression" dxfId="2813" priority="2921">
      <formula>$F53="RO-Z"</formula>
    </cfRule>
    <cfRule type="expression" dxfId="2812" priority="2922">
      <formula>$F53="RO-1"</formula>
    </cfRule>
    <cfRule type="expression" dxfId="2811" priority="2923">
      <formula>$F53="RO-2"</formula>
    </cfRule>
    <cfRule type="expression" dxfId="2810" priority="2924">
      <formula>$F53="RO-3"</formula>
    </cfRule>
    <cfRule type="expression" dxfId="2809" priority="2925">
      <formula>$F53="Nic"</formula>
    </cfRule>
    <cfRule type="expression" dxfId="2808" priority="2926">
      <formula>$F53="RO-V"</formula>
    </cfRule>
    <cfRule type="expression" dxfId="2807" priority="2927">
      <formula>$F53="RO-Z"</formula>
    </cfRule>
    <cfRule type="expression" dxfId="2806" priority="2928">
      <formula>$F53="RO-1"</formula>
    </cfRule>
    <cfRule type="expression" dxfId="2805" priority="2929">
      <formula>$F53="RO-2"</formula>
    </cfRule>
    <cfRule type="expression" dxfId="2804" priority="2930">
      <formula>$F53="RO-3"</formula>
    </cfRule>
    <cfRule type="expression" dxfId="2803" priority="2931">
      <formula>$F53="Nic"</formula>
    </cfRule>
    <cfRule type="expression" dxfId="2802" priority="2932">
      <formula>$F53="RO-V"</formula>
    </cfRule>
    <cfRule type="expression" dxfId="2801" priority="2933">
      <formula>$F53="RO-Z"</formula>
    </cfRule>
    <cfRule type="expression" dxfId="2800" priority="2934">
      <formula>$F53="RO-1"</formula>
    </cfRule>
    <cfRule type="expression" dxfId="2799" priority="2935">
      <formula>$F53="RO-2"</formula>
    </cfRule>
    <cfRule type="expression" dxfId="2798" priority="2936">
      <formula>$F53="RO-3"</formula>
    </cfRule>
    <cfRule type="expression" dxfId="2797" priority="2937">
      <formula>$F53="Nic"</formula>
    </cfRule>
    <cfRule type="expression" dxfId="2796" priority="2938">
      <formula>$F53="RO-V"</formula>
    </cfRule>
    <cfRule type="expression" dxfId="2795" priority="2939">
      <formula>$F53="RO-Z"</formula>
    </cfRule>
    <cfRule type="expression" dxfId="2794" priority="2940">
      <formula>$F53="RO-1"</formula>
    </cfRule>
    <cfRule type="expression" dxfId="2793" priority="2941">
      <formula>$F53="RO-2"</formula>
    </cfRule>
    <cfRule type="expression" dxfId="2792" priority="2942">
      <formula>$F53="RO-3"</formula>
    </cfRule>
    <cfRule type="expression" dxfId="2791" priority="2943">
      <formula>$F53="Nic"</formula>
    </cfRule>
    <cfRule type="expression" dxfId="2790" priority="2944">
      <formula>$F53="RO-V"</formula>
    </cfRule>
    <cfRule type="expression" dxfId="2789" priority="2945">
      <formula>$F53="RO-Z"</formula>
    </cfRule>
    <cfRule type="expression" dxfId="2788" priority="2946">
      <formula>$F53="RO-1"</formula>
    </cfRule>
    <cfRule type="expression" dxfId="2787" priority="2947">
      <formula>$F53="RO-2"</formula>
    </cfRule>
    <cfRule type="expression" dxfId="2786" priority="2948">
      <formula>$F53="RO-3"</formula>
    </cfRule>
    <cfRule type="expression" dxfId="2785" priority="2949">
      <formula>$F53="RO-Z"</formula>
    </cfRule>
    <cfRule type="expression" dxfId="2784" priority="2950">
      <formula>$F53="RO-1"</formula>
    </cfRule>
    <cfRule type="expression" dxfId="2783" priority="2951">
      <formula>$F53="RO-2"</formula>
    </cfRule>
    <cfRule type="expression" dxfId="2782" priority="2952">
      <formula>$F53="RO-3"</formula>
    </cfRule>
    <cfRule type="expression" dxfId="2781" priority="2953">
      <formula>$F53="Nic"</formula>
    </cfRule>
    <cfRule type="expression" dxfId="2780" priority="2954">
      <formula>$F53="RO-V"</formula>
    </cfRule>
    <cfRule type="expression" dxfId="2779" priority="2955">
      <formula>$F53="RO-Z"</formula>
    </cfRule>
    <cfRule type="expression" dxfId="2778" priority="2956">
      <formula>$F53="RO-1"</formula>
    </cfRule>
    <cfRule type="expression" dxfId="2777" priority="2957">
      <formula>$F53="RO-2"</formula>
    </cfRule>
    <cfRule type="expression" dxfId="2776" priority="2958">
      <formula>$F53="RO-3"</formula>
    </cfRule>
    <cfRule type="expression" dxfId="2775" priority="2959">
      <formula>$F53="Nic"</formula>
    </cfRule>
    <cfRule type="expression" dxfId="2774" priority="2960">
      <formula>$F53="RO-V"</formula>
    </cfRule>
    <cfRule type="expression" dxfId="2773" priority="2961">
      <formula>$F53="RO-Z"</formula>
    </cfRule>
    <cfRule type="expression" dxfId="2772" priority="2962">
      <formula>$F53="RO-1"</formula>
    </cfRule>
    <cfRule type="expression" dxfId="2771" priority="2963">
      <formula>$F53="RO-2"</formula>
    </cfRule>
    <cfRule type="expression" dxfId="2770" priority="2964">
      <formula>$F53="RO-3"</formula>
    </cfRule>
    <cfRule type="expression" dxfId="2769" priority="2220">
      <formula>$F53="RO-3"</formula>
    </cfRule>
    <cfRule type="expression" dxfId="2768" priority="2219">
      <formula>$F53="RO-2"</formula>
    </cfRule>
    <cfRule type="expression" dxfId="2767" priority="2218">
      <formula>$F53="RO-1"</formula>
    </cfRule>
  </conditionalFormatting>
  <conditionalFormatting sqref="B57:E64 E65">
    <cfRule type="expression" dxfId="2766" priority="1782">
      <formula>$F57="RO-3"</formula>
    </cfRule>
    <cfRule type="expression" dxfId="2765" priority="1775">
      <formula>$F57="RO-2"</formula>
    </cfRule>
    <cfRule type="expression" dxfId="2764" priority="1776">
      <formula>$F57="RO-3"</formula>
    </cfRule>
    <cfRule type="expression" dxfId="2763" priority="1777">
      <formula>$F57="Nic"</formula>
    </cfRule>
    <cfRule type="expression" dxfId="2762" priority="1795">
      <formula>$F57="RO-Z"</formula>
    </cfRule>
    <cfRule type="expression" dxfId="2761" priority="1794">
      <formula>$F57="RO-V"</formula>
    </cfRule>
    <cfRule type="expression" dxfId="2760" priority="1772">
      <formula>$F57="RO-V"</formula>
    </cfRule>
    <cfRule type="expression" dxfId="2759" priority="1774">
      <formula>$F57="RO-1"</formula>
    </cfRule>
    <cfRule type="expression" dxfId="2758" priority="1778">
      <formula>$F57="RO-V"</formula>
    </cfRule>
    <cfRule type="expression" dxfId="2757" priority="1779">
      <formula>$F57="RO-Z"</formula>
    </cfRule>
    <cfRule type="expression" dxfId="2756" priority="1780">
      <formula>$F57="RO-1"</formula>
    </cfRule>
    <cfRule type="expression" dxfId="2755" priority="1781">
      <formula>$F57="RO-2"</formula>
    </cfRule>
    <cfRule type="expression" dxfId="2754" priority="1793">
      <formula>$F57="Nic"</formula>
    </cfRule>
    <cfRule type="expression" dxfId="2753" priority="1798">
      <formula>$F57="RO-3"</formula>
    </cfRule>
    <cfRule type="expression" dxfId="2752" priority="1771">
      <formula>$F57="Nic"</formula>
    </cfRule>
    <cfRule type="expression" dxfId="2751" priority="1773">
      <formula>$F57="RO-Z"</formula>
    </cfRule>
    <cfRule type="expression" dxfId="2750" priority="1796">
      <formula>$F57="RO-1"</formula>
    </cfRule>
    <cfRule type="expression" dxfId="2749" priority="1797">
      <formula>$F57="RO-2"</formula>
    </cfRule>
  </conditionalFormatting>
  <conditionalFormatting sqref="B57:E65">
    <cfRule type="expression" dxfId="2748" priority="1580">
      <formula>$F57="RO-3"</formula>
    </cfRule>
    <cfRule type="expression" dxfId="2747" priority="1579">
      <formula>$F57="RO-2"</formula>
    </cfRule>
    <cfRule type="expression" dxfId="2746" priority="1575">
      <formula>$F57="Nic"</formula>
    </cfRule>
    <cfRule type="expression" dxfId="2745" priority="2857">
      <formula>$F57="RO-Z"</formula>
    </cfRule>
    <cfRule type="expression" dxfId="2744" priority="1578">
      <formula>$F57="RO-1"</formula>
    </cfRule>
    <cfRule type="expression" dxfId="2743" priority="2864">
      <formula>$F57="RO-1"</formula>
    </cfRule>
    <cfRule type="expression" dxfId="2742" priority="2865">
      <formula>$F57="RO-2"</formula>
    </cfRule>
    <cfRule type="expression" dxfId="2741" priority="2858">
      <formula>$F57="RO-1"</formula>
    </cfRule>
    <cfRule type="expression" dxfId="2740" priority="1577">
      <formula>$F57="RO-Z"</formula>
    </cfRule>
    <cfRule type="expression" dxfId="2739" priority="2866">
      <formula>$F57="RO-3"</formula>
    </cfRule>
    <cfRule type="expression" dxfId="2738" priority="1576">
      <formula>$F57="RO-V"</formula>
    </cfRule>
    <cfRule type="expression" dxfId="2737" priority="2859">
      <formula>$F57="RO-2"</formula>
    </cfRule>
    <cfRule type="expression" dxfId="2736" priority="2860">
      <formula>$F57="RO-3"</formula>
    </cfRule>
    <cfRule type="expression" dxfId="2735" priority="2861">
      <formula>$F57="Nic"</formula>
    </cfRule>
    <cfRule type="expression" dxfId="2734" priority="2862">
      <formula>$F57="RO-V"</formula>
    </cfRule>
    <cfRule type="expression" dxfId="2733" priority="2863">
      <formula>$F57="RO-Z"</formula>
    </cfRule>
  </conditionalFormatting>
  <conditionalFormatting sqref="B57:E67">
    <cfRule type="expression" dxfId="2732" priority="1500">
      <formula>$F57="RO-3"</formula>
    </cfRule>
    <cfRule type="expression" dxfId="2731" priority="1497">
      <formula>$F57="RO-Z"</formula>
    </cfRule>
    <cfRule type="expression" dxfId="2730" priority="1498">
      <formula>$F57="RO-1"</formula>
    </cfRule>
    <cfRule type="expression" dxfId="2729" priority="1499">
      <formula>$F57="RO-2"</formula>
    </cfRule>
  </conditionalFormatting>
  <conditionalFormatting sqref="B57:E78">
    <cfRule type="expression" dxfId="2728" priority="1770">
      <formula>$F57="RO-3"</formula>
    </cfRule>
    <cfRule type="expression" dxfId="2727" priority="1769">
      <formula>$F57="RO-2"</formula>
    </cfRule>
    <cfRule type="expression" dxfId="2726" priority="1768">
      <formula>$F57="RO-1"</formula>
    </cfRule>
    <cfRule type="expression" dxfId="2725" priority="1787">
      <formula>$F57="Nic"</formula>
    </cfRule>
    <cfRule type="expression" dxfId="2724" priority="1788">
      <formula>$F57="RO-V"</formula>
    </cfRule>
    <cfRule type="expression" dxfId="2723" priority="1789">
      <formula>$F57="RO-Z"</formula>
    </cfRule>
    <cfRule type="expression" dxfId="2722" priority="1790">
      <formula>$F57="RO-1"</formula>
    </cfRule>
    <cfRule type="expression" dxfId="2721" priority="1791">
      <formula>$F57="RO-2"</formula>
    </cfRule>
    <cfRule type="expression" dxfId="2720" priority="1792">
      <formula>$F57="RO-3"</formula>
    </cfRule>
    <cfRule type="expression" dxfId="2719" priority="1767">
      <formula>$F57="RO-Z"</formula>
    </cfRule>
    <cfRule type="expression" dxfId="2718" priority="1766">
      <formula>$F57="RO-V"</formula>
    </cfRule>
    <cfRule type="expression" dxfId="2717" priority="1765">
      <formula>$F57="Nic"</formula>
    </cfRule>
    <cfRule type="expression" dxfId="2716" priority="1764">
      <formula>$F57="RO-3"</formula>
    </cfRule>
    <cfRule type="expression" dxfId="2715" priority="1763">
      <formula>$F57="RO-2"</formula>
    </cfRule>
    <cfRule type="expression" dxfId="2714" priority="1762">
      <formula>$F57="RO-1"</formula>
    </cfRule>
    <cfRule type="expression" dxfId="2713" priority="1761">
      <formula>$F57="RO-Z"</formula>
    </cfRule>
    <cfRule type="expression" dxfId="2712" priority="1760">
      <formula>$F57="RO-V"</formula>
    </cfRule>
    <cfRule type="expression" dxfId="2711" priority="1803">
      <formula>$F57="Nic"</formula>
    </cfRule>
    <cfRule type="expression" dxfId="2710" priority="1804">
      <formula>$F57="RO-V"</formula>
    </cfRule>
    <cfRule type="expression" dxfId="2709" priority="1805">
      <formula>$F57="RO-Z"</formula>
    </cfRule>
    <cfRule type="expression" dxfId="2708" priority="1806">
      <formula>$F57="RO-1"</formula>
    </cfRule>
    <cfRule type="expression" dxfId="2707" priority="1759">
      <formula>$F57="Nic"</formula>
    </cfRule>
    <cfRule type="expression" dxfId="2706" priority="1807">
      <formula>$F57="RO-2"</formula>
    </cfRule>
    <cfRule type="expression" dxfId="2705" priority="1808">
      <formula>$F57="RO-3"</formula>
    </cfRule>
  </conditionalFormatting>
  <conditionalFormatting sqref="B58:E64 E65">
    <cfRule type="expression" dxfId="2704" priority="1783">
      <formula>$F58="RO-Z"</formula>
    </cfRule>
    <cfRule type="expression" dxfId="2703" priority="1784">
      <formula>$F58="RO-1"</formula>
    </cfRule>
    <cfRule type="expression" dxfId="2702" priority="1785">
      <formula>$F58="RO-2"</formula>
    </cfRule>
    <cfRule type="expression" dxfId="2701" priority="1756">
      <formula>$F58="RO-1"</formula>
    </cfRule>
    <cfRule type="expression" dxfId="2700" priority="1757">
      <formula>$F58="RO-2"</formula>
    </cfRule>
    <cfRule type="expression" dxfId="2699" priority="1758">
      <formula>$F58="RO-3"</formula>
    </cfRule>
    <cfRule type="expression" dxfId="2698" priority="1752">
      <formula>$F58="RO-1"</formula>
    </cfRule>
    <cfRule type="expression" dxfId="2697" priority="1751">
      <formula>$F58="RO-Z"</formula>
    </cfRule>
    <cfRule type="expression" dxfId="2696" priority="1755">
      <formula>$F58="RO-Z"</formula>
    </cfRule>
    <cfRule type="expression" dxfId="2695" priority="1753">
      <formula>$F58="RO-2"</formula>
    </cfRule>
    <cfRule type="expression" dxfId="2694" priority="1754">
      <formula>$F58="RO-3"</formula>
    </cfRule>
    <cfRule type="expression" dxfId="2693" priority="1786">
      <formula>$F58="RO-3"</formula>
    </cfRule>
  </conditionalFormatting>
  <conditionalFormatting sqref="B58:E78">
    <cfRule type="expression" dxfId="2692" priority="1802">
      <formula>$F58="RO-3"</formula>
    </cfRule>
    <cfRule type="expression" dxfId="2691" priority="1801">
      <formula>$F58="RO-2"</formula>
    </cfRule>
    <cfRule type="expression" dxfId="2690" priority="1749">
      <formula>$F58="RO-2"</formula>
    </cfRule>
    <cfRule type="expression" dxfId="2689" priority="1740">
      <formula>$F58="RO-1"</formula>
    </cfRule>
    <cfRule type="expression" dxfId="2688" priority="1750">
      <formula>$F58="RO-3"</formula>
    </cfRule>
    <cfRule type="expression" dxfId="2687" priority="1800">
      <formula>$F58="RO-1"</formula>
    </cfRule>
    <cfRule type="expression" dxfId="2686" priority="1741">
      <formula>$F58="RO-2"</formula>
    </cfRule>
    <cfRule type="expression" dxfId="2685" priority="1742">
      <formula>$F58="RO-3"</formula>
    </cfRule>
    <cfRule type="expression" dxfId="2684" priority="1743">
      <formula>$F58="RO-Z"</formula>
    </cfRule>
    <cfRule type="expression" dxfId="2683" priority="1744">
      <formula>$F58="RO-1"</formula>
    </cfRule>
    <cfRule type="expression" dxfId="2682" priority="1745">
      <formula>$F58="RO-2"</formula>
    </cfRule>
    <cfRule type="expression" dxfId="2681" priority="1746">
      <formula>$F58="RO-3"</formula>
    </cfRule>
    <cfRule type="expression" dxfId="2680" priority="1747">
      <formula>$F58="RO-Z"</formula>
    </cfRule>
    <cfRule type="expression" dxfId="2679" priority="1748">
      <formula>$F58="RO-1"</formula>
    </cfRule>
    <cfRule type="expression" dxfId="2678" priority="1799">
      <formula>$F58="RO-Z"</formula>
    </cfRule>
    <cfRule type="expression" dxfId="2677" priority="1739">
      <formula>$F58="RO-Z"</formula>
    </cfRule>
  </conditionalFormatting>
  <conditionalFormatting sqref="B65:E65">
    <cfRule type="expression" dxfId="2676" priority="1331">
      <formula>$F65="RO-Z"</formula>
    </cfRule>
    <cfRule type="expression" dxfId="2675" priority="1335">
      <formula>$F65="Nic"</formula>
    </cfRule>
    <cfRule type="expression" dxfId="2674" priority="1336">
      <formula>$F65="RO-V"</formula>
    </cfRule>
    <cfRule type="expression" dxfId="2673" priority="1334">
      <formula>$F65="RO-3"</formula>
    </cfRule>
    <cfRule type="expression" dxfId="2672" priority="1332">
      <formula>$F65="RO-1"</formula>
    </cfRule>
    <cfRule type="expression" dxfId="2671" priority="1333">
      <formula>$F65="RO-2"</formula>
    </cfRule>
  </conditionalFormatting>
  <conditionalFormatting sqref="B65:E66">
    <cfRule type="expression" dxfId="2670" priority="1337">
      <formula>$F65="RO-Z"</formula>
    </cfRule>
    <cfRule type="expression" dxfId="2669" priority="1339">
      <formula>$F65="RO-2"</formula>
    </cfRule>
    <cfRule type="expression" dxfId="2668" priority="1340">
      <formula>$F65="RO-3"</formula>
    </cfRule>
    <cfRule type="expression" dxfId="2667" priority="1338">
      <formula>$F65="RO-1"</formula>
    </cfRule>
  </conditionalFormatting>
  <conditionalFormatting sqref="B66:E66">
    <cfRule type="expression" dxfId="2666" priority="1376">
      <formula>$F66="RO-V"</formula>
    </cfRule>
    <cfRule type="expression" dxfId="2665" priority="1495">
      <formula>$F66="Nic"</formula>
    </cfRule>
    <cfRule type="expression" dxfId="2664" priority="1496">
      <formula>$F66="RO-V"</formula>
    </cfRule>
    <cfRule type="expression" dxfId="2663" priority="1375">
      <formula>$F66="Nic"</formula>
    </cfRule>
  </conditionalFormatting>
  <conditionalFormatting sqref="B66:E67">
    <cfRule type="expression" dxfId="2662" priority="1458">
      <formula>$F66="RO-1"</formula>
    </cfRule>
    <cfRule type="expression" dxfId="2661" priority="1459">
      <formula>$F66="RO-2"</formula>
    </cfRule>
    <cfRule type="expression" dxfId="2660" priority="1457">
      <formula>$F66="RO-Z"</formula>
    </cfRule>
    <cfRule type="expression" dxfId="2659" priority="1377">
      <formula>$F66="RO-Z"</formula>
    </cfRule>
    <cfRule type="expression" dxfId="2658" priority="1378">
      <formula>$F66="RO-1"</formula>
    </cfRule>
    <cfRule type="expression" dxfId="2657" priority="1379">
      <formula>$F66="RO-2"</formula>
    </cfRule>
    <cfRule type="expression" dxfId="2656" priority="1380">
      <formula>$F66="RO-3"</formula>
    </cfRule>
    <cfRule type="expression" dxfId="2655" priority="1460">
      <formula>$F66="RO-3"</formula>
    </cfRule>
  </conditionalFormatting>
  <conditionalFormatting sqref="B67:E67">
    <cfRule type="expression" dxfId="2654" priority="1535">
      <formula>$F67="Nic"</formula>
    </cfRule>
    <cfRule type="expression" dxfId="2653" priority="1455">
      <formula>$F67="Nic"</formula>
    </cfRule>
    <cfRule type="expression" dxfId="2652" priority="1456">
      <formula>$F67="RO-V"</formula>
    </cfRule>
    <cfRule type="expression" dxfId="2651" priority="1540">
      <formula>$F67="RO-3"</formula>
    </cfRule>
    <cfRule type="expression" dxfId="2650" priority="1536">
      <formula>$F67="RO-V"</formula>
    </cfRule>
    <cfRule type="expression" dxfId="2649" priority="1537">
      <formula>$F67="RO-Z"</formula>
    </cfRule>
    <cfRule type="expression" dxfId="2648" priority="1538">
      <formula>$F67="RO-1"</formula>
    </cfRule>
    <cfRule type="expression" dxfId="2647" priority="1539">
      <formula>$F67="RO-2"</formula>
    </cfRule>
  </conditionalFormatting>
  <conditionalFormatting sqref="B67:E74 E75 B75:C86">
    <cfRule type="expression" dxfId="2646" priority="2731">
      <formula>$F67="RO-Z"</formula>
    </cfRule>
    <cfRule type="expression" dxfId="2645" priority="2730">
      <formula>$F67="RO-V"</formula>
    </cfRule>
    <cfRule type="expression" dxfId="2644" priority="2729">
      <formula>$F67="Nic"</formula>
    </cfRule>
    <cfRule type="expression" dxfId="2643" priority="2732">
      <formula>$F67="RO-1"</formula>
    </cfRule>
    <cfRule type="expression" dxfId="2642" priority="2740">
      <formula>$F67="RO-3"</formula>
    </cfRule>
    <cfRule type="expression" dxfId="2641" priority="2756">
      <formula>$F67="RO-3"</formula>
    </cfRule>
    <cfRule type="expression" dxfId="2640" priority="2755">
      <formula>$F67="RO-2"</formula>
    </cfRule>
    <cfRule type="expression" dxfId="2639" priority="2754">
      <formula>$F67="RO-1"</formula>
    </cfRule>
    <cfRule type="expression" dxfId="2638" priority="2739">
      <formula>$F67="RO-2"</formula>
    </cfRule>
    <cfRule type="expression" dxfId="2637" priority="2753">
      <formula>$F67="RO-Z"</formula>
    </cfRule>
    <cfRule type="expression" dxfId="2636" priority="2752">
      <formula>$F67="RO-V"</formula>
    </cfRule>
    <cfRule type="expression" dxfId="2635" priority="2751">
      <formula>$F67="Nic"</formula>
    </cfRule>
    <cfRule type="expression" dxfId="2634" priority="2738">
      <formula>$F67="RO-1"</formula>
    </cfRule>
    <cfRule type="expression" dxfId="2633" priority="2737">
      <formula>$F67="RO-Z"</formula>
    </cfRule>
    <cfRule type="expression" dxfId="2632" priority="2736">
      <formula>$F67="RO-V"</formula>
    </cfRule>
    <cfRule type="expression" dxfId="2631" priority="2735">
      <formula>$F67="Nic"</formula>
    </cfRule>
    <cfRule type="expression" dxfId="2630" priority="2733">
      <formula>$F67="RO-2"</formula>
    </cfRule>
    <cfRule type="expression" dxfId="2629" priority="2734">
      <formula>$F67="RO-3"</formula>
    </cfRule>
  </conditionalFormatting>
  <conditionalFormatting sqref="B67:E75 B76:C86">
    <cfRule type="expression" dxfId="2628" priority="2503">
      <formula>$F67="RO-Z"</formula>
    </cfRule>
    <cfRule type="expression" dxfId="2627" priority="2502">
      <formula>$F67="RO-V"</formula>
    </cfRule>
    <cfRule type="expression" dxfId="2626" priority="2504">
      <formula>$F67="RO-1"</formula>
    </cfRule>
    <cfRule type="expression" dxfId="2625" priority="2505">
      <formula>$F67="RO-2"</formula>
    </cfRule>
    <cfRule type="expression" dxfId="2624" priority="2506">
      <formula>$F67="RO-3"</formula>
    </cfRule>
  </conditionalFormatting>
  <conditionalFormatting sqref="B67:E77">
    <cfRule type="expression" dxfId="2623" priority="2426">
      <formula>$F67="RO-3"</formula>
    </cfRule>
    <cfRule type="expression" dxfId="2622" priority="2423">
      <formula>$F67="RO-Z"</formula>
    </cfRule>
    <cfRule type="expression" dxfId="2621" priority="2424">
      <formula>$F67="RO-1"</formula>
    </cfRule>
    <cfRule type="expression" dxfId="2620" priority="2425">
      <formula>$F67="RO-2"</formula>
    </cfRule>
  </conditionalFormatting>
  <conditionalFormatting sqref="B67:E81 B82:C86">
    <cfRule type="expression" dxfId="2619" priority="2717">
      <formula>$F67="Nic"</formula>
    </cfRule>
    <cfRule type="expression" dxfId="2618" priority="2718">
      <formula>$F67="RO-V"</formula>
    </cfRule>
    <cfRule type="expression" dxfId="2617" priority="2723">
      <formula>$F67="Nic"</formula>
    </cfRule>
    <cfRule type="expression" dxfId="2616" priority="2746">
      <formula>$F67="RO-V"</formula>
    </cfRule>
    <cfRule type="expression" dxfId="2615" priority="2750">
      <formula>$F67="RO-3"</formula>
    </cfRule>
    <cfRule type="expression" dxfId="2614" priority="2749">
      <formula>$F67="RO-2"</formula>
    </cfRule>
    <cfRule type="expression" dxfId="2613" priority="2748">
      <formula>$F67="RO-1"</formula>
    </cfRule>
    <cfRule type="expression" dxfId="2612" priority="2747">
      <formula>$F67="RO-Z"</formula>
    </cfRule>
    <cfRule type="expression" dxfId="2611" priority="2728">
      <formula>$F67="RO-3"</formula>
    </cfRule>
    <cfRule type="expression" dxfId="2610" priority="2727">
      <formula>$F67="RO-2"</formula>
    </cfRule>
    <cfRule type="expression" dxfId="2609" priority="2726">
      <formula>$F67="RO-1"</formula>
    </cfRule>
    <cfRule type="expression" dxfId="2608" priority="2725">
      <formula>$F67="RO-Z"</formula>
    </cfRule>
    <cfRule type="expression" dxfId="2607" priority="2724">
      <formula>$F67="RO-V"</formula>
    </cfRule>
    <cfRule type="expression" dxfId="2606" priority="2745">
      <formula>$F67="Nic"</formula>
    </cfRule>
    <cfRule type="expression" dxfId="2605" priority="2722">
      <formula>$F67="RO-3"</formula>
    </cfRule>
    <cfRule type="expression" dxfId="2604" priority="2721">
      <formula>$F67="RO-2"</formula>
    </cfRule>
    <cfRule type="expression" dxfId="2603" priority="2720">
      <formula>$F67="RO-1"</formula>
    </cfRule>
    <cfRule type="expression" dxfId="2602" priority="2719">
      <formula>$F67="RO-Z"</formula>
    </cfRule>
  </conditionalFormatting>
  <conditionalFormatting sqref="B67:E106">
    <cfRule type="expression" dxfId="2601" priority="2765">
      <formula>$F67="RO-2"</formula>
    </cfRule>
    <cfRule type="expression" dxfId="2600" priority="2764">
      <formula>$F67="RO-1"</formula>
    </cfRule>
    <cfRule type="expression" dxfId="2599" priority="2761">
      <formula>$F67="Nic"</formula>
    </cfRule>
    <cfRule type="expression" dxfId="2598" priority="2766">
      <formula>$F67="RO-3"</formula>
    </cfRule>
    <cfRule type="expression" dxfId="2597" priority="2762">
      <formula>$F67="RO-V"</formula>
    </cfRule>
    <cfRule type="expression" dxfId="2596" priority="2763">
      <formula>$F67="RO-Z"</formula>
    </cfRule>
  </conditionalFormatting>
  <conditionalFormatting sqref="B68:E74 E75 B75:C86">
    <cfRule type="expression" dxfId="2595" priority="2715">
      <formula>$F68="RO-2"</formula>
    </cfRule>
    <cfRule type="expression" dxfId="2594" priority="2714">
      <formula>$F68="RO-1"</formula>
    </cfRule>
    <cfRule type="expression" dxfId="2593" priority="2713">
      <formula>$F68="RO-Z"</formula>
    </cfRule>
    <cfRule type="expression" dxfId="2592" priority="2712">
      <formula>$F68="RO-3"</formula>
    </cfRule>
    <cfRule type="expression" dxfId="2591" priority="2711">
      <formula>$F68="RO-2"</formula>
    </cfRule>
    <cfRule type="expression" dxfId="2590" priority="2742">
      <formula>$F68="RO-1"</formula>
    </cfRule>
    <cfRule type="expression" dxfId="2589" priority="2709">
      <formula>$F68="RO-Z"</formula>
    </cfRule>
    <cfRule type="expression" dxfId="2588" priority="2741">
      <formula>$F68="RO-Z"</formula>
    </cfRule>
    <cfRule type="expression" dxfId="2587" priority="2743">
      <formula>$F68="RO-2"</formula>
    </cfRule>
    <cfRule type="expression" dxfId="2586" priority="2716">
      <formula>$F68="RO-3"</formula>
    </cfRule>
    <cfRule type="expression" dxfId="2585" priority="2744">
      <formula>$F68="RO-3"</formula>
    </cfRule>
    <cfRule type="expression" dxfId="2584" priority="2710">
      <formula>$F68="RO-1"</formula>
    </cfRule>
  </conditionalFormatting>
  <conditionalFormatting sqref="B68:E75 E76">
    <cfRule type="expression" dxfId="2583" priority="1320">
      <formula>$F68="RO-3"</formula>
    </cfRule>
    <cfRule type="expression" dxfId="2582" priority="1325">
      <formula>$F68="Nic"</formula>
    </cfRule>
    <cfRule type="expression" dxfId="2581" priority="1326">
      <formula>$F68="RO-V"</formula>
    </cfRule>
    <cfRule type="expression" dxfId="2580" priority="1327">
      <formula>$F68="RO-Z"</formula>
    </cfRule>
    <cfRule type="expression" dxfId="2579" priority="1328">
      <formula>$F68="RO-1"</formula>
    </cfRule>
    <cfRule type="expression" dxfId="2578" priority="1329">
      <formula>$F68="RO-2"</formula>
    </cfRule>
    <cfRule type="expression" dxfId="2577" priority="1330">
      <formula>$F68="RO-3"</formula>
    </cfRule>
    <cfRule type="expression" dxfId="2576" priority="1313">
      <formula>$F68="RO-2"</formula>
    </cfRule>
    <cfRule type="expression" dxfId="2575" priority="1309">
      <formula>$F68="Nic"</formula>
    </cfRule>
    <cfRule type="expression" dxfId="2574" priority="1310">
      <formula>$F68="RO-V"</formula>
    </cfRule>
    <cfRule type="expression" dxfId="2573" priority="1311">
      <formula>$F68="RO-Z"</formula>
    </cfRule>
    <cfRule type="expression" dxfId="2572" priority="1312">
      <formula>$F68="RO-1"</formula>
    </cfRule>
    <cfRule type="expression" dxfId="2571" priority="1314">
      <formula>$F68="RO-3"</formula>
    </cfRule>
    <cfRule type="expression" dxfId="2570" priority="1315">
      <formula>$F68="Nic"</formula>
    </cfRule>
    <cfRule type="expression" dxfId="2569" priority="1316">
      <formula>$F68="RO-V"</formula>
    </cfRule>
    <cfRule type="expression" dxfId="2568" priority="1317">
      <formula>$F68="RO-Z"</formula>
    </cfRule>
    <cfRule type="expression" dxfId="2567" priority="1318">
      <formula>$F68="RO-1"</formula>
    </cfRule>
    <cfRule type="expression" dxfId="2566" priority="1319">
      <formula>$F68="RO-2"</formula>
    </cfRule>
  </conditionalFormatting>
  <conditionalFormatting sqref="B68:E76">
    <cfRule type="expression" dxfId="2565" priority="1298">
      <formula>$F68="RO-1"</formula>
    </cfRule>
    <cfRule type="expression" dxfId="2564" priority="1299">
      <formula>$F68="RO-2"</formula>
    </cfRule>
    <cfRule type="expression" dxfId="2563" priority="1300">
      <formula>$F68="RO-3"</formula>
    </cfRule>
    <cfRule type="expression" dxfId="2562" priority="1297">
      <formula>$F68="RO-Z"</formula>
    </cfRule>
    <cfRule type="expression" dxfId="2561" priority="1296">
      <formula>$F68="RO-V"</formula>
    </cfRule>
    <cfRule type="expression" dxfId="2560" priority="1295">
      <formula>$F68="Nic"</formula>
    </cfRule>
  </conditionalFormatting>
  <conditionalFormatting sqref="B68:E78">
    <cfRule type="expression" dxfId="2559" priority="1219">
      <formula>$F68="RO-2"</formula>
    </cfRule>
    <cfRule type="expression" dxfId="2558" priority="1218">
      <formula>$F68="RO-1"</formula>
    </cfRule>
    <cfRule type="expression" dxfId="2557" priority="1217">
      <formula>$F68="RO-Z"</formula>
    </cfRule>
    <cfRule type="expression" dxfId="2556" priority="1220">
      <formula>$F68="RO-3"</formula>
    </cfRule>
  </conditionalFormatting>
  <conditionalFormatting sqref="B68:E81 B82:C86">
    <cfRule type="expression" dxfId="2555" priority="2707">
      <formula>$F68="RO-2"</formula>
    </cfRule>
    <cfRule type="expression" dxfId="2554" priority="2708">
      <formula>$F68="RO-3"</formula>
    </cfRule>
    <cfRule type="expression" dxfId="2553" priority="2704">
      <formula>$F68="RO-3"</formula>
    </cfRule>
    <cfRule type="expression" dxfId="2552" priority="2698">
      <formula>$F68="RO-1"</formula>
    </cfRule>
    <cfRule type="expression" dxfId="2551" priority="2700">
      <formula>$F68="RO-3"</formula>
    </cfRule>
    <cfRule type="expression" dxfId="2550" priority="2701">
      <formula>$F68="RO-Z"</formula>
    </cfRule>
    <cfRule type="expression" dxfId="2549" priority="2702">
      <formula>$F68="RO-1"</formula>
    </cfRule>
    <cfRule type="expression" dxfId="2548" priority="2703">
      <formula>$F68="RO-2"</formula>
    </cfRule>
    <cfRule type="expression" dxfId="2547" priority="2705">
      <formula>$F68="RO-Z"</formula>
    </cfRule>
    <cfRule type="expression" dxfId="2546" priority="2706">
      <formula>$F68="RO-1"</formula>
    </cfRule>
    <cfRule type="expression" dxfId="2545" priority="2699">
      <formula>$F68="RO-2"</formula>
    </cfRule>
  </conditionalFormatting>
  <conditionalFormatting sqref="B68:E106">
    <cfRule type="expression" dxfId="2544" priority="2758">
      <formula>$F68="RO-1"</formula>
    </cfRule>
    <cfRule type="expression" dxfId="2543" priority="2759">
      <formula>$F68="RO-2"</formula>
    </cfRule>
    <cfRule type="expression" dxfId="2542" priority="2757">
      <formula>$F68="RO-Z"</formula>
    </cfRule>
    <cfRule type="expression" dxfId="2541" priority="2760">
      <formula>$F68="RO-3"</formula>
    </cfRule>
  </conditionalFormatting>
  <conditionalFormatting sqref="B69:E69">
    <cfRule type="expression" dxfId="2540" priority="1420">
      <formula>$F69="RO-3"</formula>
    </cfRule>
    <cfRule type="expression" dxfId="2539" priority="1416">
      <formula>$F69="RO-V"</formula>
    </cfRule>
    <cfRule type="expression" dxfId="2538" priority="1417">
      <formula>$F69="RO-Z"</formula>
    </cfRule>
    <cfRule type="expression" dxfId="2537" priority="1418">
      <formula>$F69="RO-1"</formula>
    </cfRule>
    <cfRule type="expression" dxfId="2536" priority="1419">
      <formula>$F69="RO-2"</formula>
    </cfRule>
    <cfRule type="expression" dxfId="2535" priority="1411">
      <formula>$F69="RO-Z"</formula>
    </cfRule>
    <cfRule type="expression" dxfId="2534" priority="1414">
      <formula>$F69="RO-3"</formula>
    </cfRule>
    <cfRule type="expression" dxfId="2533" priority="1412">
      <formula>$F69="RO-1"</formula>
    </cfRule>
    <cfRule type="expression" dxfId="2532" priority="1413">
      <formula>$F69="RO-2"</formula>
    </cfRule>
    <cfRule type="expression" dxfId="2531" priority="1415">
      <formula>$F69="Nic"</formula>
    </cfRule>
  </conditionalFormatting>
  <conditionalFormatting sqref="B69:E75 E76">
    <cfRule type="expression" dxfId="2530" priority="1324">
      <formula>$F69="RO-3"</formula>
    </cfRule>
    <cfRule type="expression" dxfId="2529" priority="1323">
      <formula>$F69="RO-2"</formula>
    </cfRule>
    <cfRule type="expression" dxfId="2528" priority="1322">
      <formula>$F69="RO-1"</formula>
    </cfRule>
    <cfRule type="expression" dxfId="2527" priority="1321">
      <formula>$F69="RO-Z"</formula>
    </cfRule>
    <cfRule type="expression" dxfId="2526" priority="1308">
      <formula>$F69="RO-3"</formula>
    </cfRule>
    <cfRule type="expression" dxfId="2525" priority="1307">
      <formula>$F69="RO-2"</formula>
    </cfRule>
    <cfRule type="expression" dxfId="2524" priority="1301">
      <formula>$F69="RO-Z"</formula>
    </cfRule>
    <cfRule type="expression" dxfId="2523" priority="1302">
      <formula>$F69="RO-1"</formula>
    </cfRule>
    <cfRule type="expression" dxfId="2522" priority="1303">
      <formula>$F69="RO-2"</formula>
    </cfRule>
    <cfRule type="expression" dxfId="2521" priority="1304">
      <formula>$F69="RO-3"</formula>
    </cfRule>
    <cfRule type="expression" dxfId="2520" priority="1305">
      <formula>$F69="RO-Z"</formula>
    </cfRule>
    <cfRule type="expression" dxfId="2519" priority="1306">
      <formula>$F69="RO-1"</formula>
    </cfRule>
  </conditionalFormatting>
  <conditionalFormatting sqref="B73:E73">
    <cfRule type="expression" dxfId="2518" priority="1697">
      <formula>$F73="RO-2"</formula>
    </cfRule>
    <cfRule type="expression" dxfId="2517" priority="1715">
      <formula>$F73="RO-2"</formula>
    </cfRule>
    <cfRule type="expression" dxfId="2516" priority="1714">
      <formula>$F73="RO-1"</formula>
    </cfRule>
    <cfRule type="expression" dxfId="2515" priority="1713">
      <formula>$F73="RO-Z"</formula>
    </cfRule>
    <cfRule type="expression" dxfId="2514" priority="1712">
      <formula>$F73="RO-V"</formula>
    </cfRule>
    <cfRule type="expression" dxfId="2513" priority="1711">
      <formula>$F73="Nic"</formula>
    </cfRule>
    <cfRule type="expression" dxfId="2512" priority="1710">
      <formula>$F73="RO-3"</formula>
    </cfRule>
    <cfRule type="expression" dxfId="2511" priority="1709">
      <formula>$F73="RO-2"</formula>
    </cfRule>
    <cfRule type="expression" dxfId="2510" priority="1708">
      <formula>$F73="RO-1"</formula>
    </cfRule>
    <cfRule type="expression" dxfId="2509" priority="1707">
      <formula>$F73="RO-Z"</formula>
    </cfRule>
    <cfRule type="expression" dxfId="2508" priority="1706">
      <formula>$F73="RO-V"</formula>
    </cfRule>
    <cfRule type="expression" dxfId="2507" priority="1705">
      <formula>$F73="Nic"</formula>
    </cfRule>
    <cfRule type="expression" dxfId="2506" priority="1719">
      <formula>$F73="RO-Z"</formula>
    </cfRule>
    <cfRule type="expression" dxfId="2505" priority="1718">
      <formula>$F73="RO-V"</formula>
    </cfRule>
    <cfRule type="expression" dxfId="2504" priority="1738">
      <formula>$F73="RO-3"</formula>
    </cfRule>
    <cfRule type="expression" dxfId="2503" priority="1737">
      <formula>$F73="RO-2"</formula>
    </cfRule>
    <cfRule type="expression" dxfId="2502" priority="1736">
      <formula>$F73="RO-1"</formula>
    </cfRule>
    <cfRule type="expression" dxfId="2501" priority="1735">
      <formula>$F73="RO-Z"</formula>
    </cfRule>
    <cfRule type="expression" dxfId="2500" priority="1734">
      <formula>$F73="RO-V"</formula>
    </cfRule>
    <cfRule type="expression" dxfId="2499" priority="1733">
      <formula>$F73="Nic"</formula>
    </cfRule>
    <cfRule type="expression" dxfId="2498" priority="1732">
      <formula>$F73="RO-3"</formula>
    </cfRule>
    <cfRule type="expression" dxfId="2497" priority="1717">
      <formula>$F73="Nic"</formula>
    </cfRule>
    <cfRule type="expression" dxfId="2496" priority="1731">
      <formula>$F73="RO-2"</formula>
    </cfRule>
    <cfRule type="expression" dxfId="2495" priority="1730">
      <formula>$F73="RO-1"</formula>
    </cfRule>
    <cfRule type="expression" dxfId="2494" priority="1696">
      <formula>$F73="RO-1"</formula>
    </cfRule>
    <cfRule type="expression" dxfId="2493" priority="1695">
      <formula>$F73="RO-Z"</formula>
    </cfRule>
    <cfRule type="expression" dxfId="2492" priority="1704">
      <formula>$F73="RO-3"</formula>
    </cfRule>
    <cfRule type="expression" dxfId="2491" priority="1716">
      <formula>$F73="RO-3"</formula>
    </cfRule>
    <cfRule type="expression" dxfId="2490" priority="1679">
      <formula>$F73="RO-Z"</formula>
    </cfRule>
    <cfRule type="expression" dxfId="2489" priority="1680">
      <formula>$F73="RO-1"</formula>
    </cfRule>
    <cfRule type="expression" dxfId="2488" priority="1681">
      <formula>$F73="RO-2"</formula>
    </cfRule>
    <cfRule type="expression" dxfId="2487" priority="1682">
      <formula>$F73="RO-3"</formula>
    </cfRule>
    <cfRule type="expression" dxfId="2486" priority="1683">
      <formula>$F73="RO-Z"</formula>
    </cfRule>
    <cfRule type="expression" dxfId="2485" priority="1684">
      <formula>$F73="RO-1"</formula>
    </cfRule>
    <cfRule type="expression" dxfId="2484" priority="1685">
      <formula>$F73="RO-2"</formula>
    </cfRule>
    <cfRule type="expression" dxfId="2483" priority="1720">
      <formula>$F73="RO-1"</formula>
    </cfRule>
    <cfRule type="expression" dxfId="2482" priority="1686">
      <formula>$F73="RO-3"</formula>
    </cfRule>
    <cfRule type="expression" dxfId="2481" priority="1687">
      <formula>$F73="RO-Z"</formula>
    </cfRule>
    <cfRule type="expression" dxfId="2480" priority="1688">
      <formula>$F73="RO-1"</formula>
    </cfRule>
    <cfRule type="expression" dxfId="2479" priority="1703">
      <formula>$F73="RO-2"</formula>
    </cfRule>
    <cfRule type="expression" dxfId="2478" priority="1702">
      <formula>$F73="RO-1"</formula>
    </cfRule>
    <cfRule type="expression" dxfId="2477" priority="1729">
      <formula>$F73="RO-Z"</formula>
    </cfRule>
    <cfRule type="expression" dxfId="2476" priority="1728">
      <formula>$F73="RO-V"</formula>
    </cfRule>
    <cfRule type="expression" dxfId="2475" priority="1727">
      <formula>$F73="Nic"</formula>
    </cfRule>
    <cfRule type="expression" dxfId="2474" priority="1726">
      <formula>$F73="RO-3"</formula>
    </cfRule>
    <cfRule type="expression" dxfId="2473" priority="1725">
      <formula>$F73="RO-2"</formula>
    </cfRule>
    <cfRule type="expression" dxfId="2472" priority="1724">
      <formula>$F73="RO-1"</formula>
    </cfRule>
    <cfRule type="expression" dxfId="2471" priority="1723">
      <formula>$F73="RO-Z"</formula>
    </cfRule>
    <cfRule type="expression" dxfId="2470" priority="1722">
      <formula>$F73="RO-3"</formula>
    </cfRule>
    <cfRule type="expression" dxfId="2469" priority="1721">
      <formula>$F73="RO-2"</formula>
    </cfRule>
    <cfRule type="expression" dxfId="2468" priority="1701">
      <formula>$F73="RO-Z"</formula>
    </cfRule>
    <cfRule type="expression" dxfId="2467" priority="1700">
      <formula>$F73="RO-V"</formula>
    </cfRule>
    <cfRule type="expression" dxfId="2466" priority="1699">
      <formula>$F73="Nic"</formula>
    </cfRule>
    <cfRule type="expression" dxfId="2465" priority="1698">
      <formula>$F73="RO-3"</formula>
    </cfRule>
    <cfRule type="expression" dxfId="2464" priority="1694">
      <formula>$F73="RO-3"</formula>
    </cfRule>
    <cfRule type="expression" dxfId="2463" priority="1693">
      <formula>$F73="RO-2"</formula>
    </cfRule>
    <cfRule type="expression" dxfId="2462" priority="1692">
      <formula>$F73="RO-1"</formula>
    </cfRule>
    <cfRule type="expression" dxfId="2461" priority="1691">
      <formula>$F73="RO-Z"</formula>
    </cfRule>
    <cfRule type="expression" dxfId="2460" priority="1690">
      <formula>$F73="RO-3"</formula>
    </cfRule>
    <cfRule type="expression" dxfId="2459" priority="1689">
      <formula>$F73="RO-2"</formula>
    </cfRule>
  </conditionalFormatting>
  <conditionalFormatting sqref="B76:E76">
    <cfRule type="expression" dxfId="2458" priority="2422">
      <formula>$F76="RO-V"</formula>
    </cfRule>
    <cfRule type="expression" dxfId="2457" priority="2420">
      <formula>$F76="RO-3"</formula>
    </cfRule>
    <cfRule type="expression" dxfId="2456" priority="1091">
      <formula>$F76="RO-Z"</formula>
    </cfRule>
    <cfRule type="expression" dxfId="2455" priority="1092">
      <formula>$F76="RO-1"</formula>
    </cfRule>
    <cfRule type="expression" dxfId="2454" priority="1093">
      <formula>$F76="RO-2"</formula>
    </cfRule>
    <cfRule type="expression" dxfId="2453" priority="1094">
      <formula>$F76="RO-3"</formula>
    </cfRule>
    <cfRule type="expression" dxfId="2452" priority="1095">
      <formula>$F76="Nic"</formula>
    </cfRule>
    <cfRule type="expression" dxfId="2451" priority="1096">
      <formula>$F76="RO-V"</formula>
    </cfRule>
    <cfRule type="expression" dxfId="2450" priority="2421">
      <formula>$F76="Nic"</formula>
    </cfRule>
    <cfRule type="expression" dxfId="2449" priority="2419">
      <formula>$F76="RO-2"</formula>
    </cfRule>
    <cfRule type="expression" dxfId="2448" priority="2418">
      <formula>$F76="RO-1"</formula>
    </cfRule>
    <cfRule type="expression" dxfId="2447" priority="2417">
      <formula>$F76="RO-Z"</formula>
    </cfRule>
  </conditionalFormatting>
  <conditionalFormatting sqref="B76:E77">
    <cfRule type="expression" dxfId="2446" priority="1097">
      <formula>$F76="RO-Z"</formula>
    </cfRule>
    <cfRule type="expression" dxfId="2445" priority="1098">
      <formula>$F76="RO-1"</formula>
    </cfRule>
    <cfRule type="expression" dxfId="2444" priority="1099">
      <formula>$F76="RO-2"</formula>
    </cfRule>
    <cfRule type="expression" dxfId="2443" priority="1100">
      <formula>$F76="RO-3"</formula>
    </cfRule>
  </conditionalFormatting>
  <conditionalFormatting sqref="B77:E77">
    <cfRule type="expression" dxfId="2442" priority="2466">
      <formula>$F77="RO-3"</formula>
    </cfRule>
    <cfRule type="expression" dxfId="2441" priority="2465">
      <formula>$F77="RO-2"</formula>
    </cfRule>
    <cfRule type="expression" dxfId="2440" priority="2464">
      <formula>$F77="RO-1"</formula>
    </cfRule>
    <cfRule type="expression" dxfId="2439" priority="1135">
      <formula>$F77="Nic"</formula>
    </cfRule>
    <cfRule type="expression" dxfId="2438" priority="2463">
      <formula>$F77="RO-Z"</formula>
    </cfRule>
    <cfRule type="expression" dxfId="2437" priority="2462">
      <formula>$F77="RO-V"</formula>
    </cfRule>
    <cfRule type="expression" dxfId="2436" priority="2461">
      <formula>$F77="Nic"</formula>
    </cfRule>
    <cfRule type="expression" dxfId="2435" priority="1215">
      <formula>$F77="Nic"</formula>
    </cfRule>
    <cfRule type="expression" dxfId="2434" priority="1216">
      <formula>$F77="RO-V"</formula>
    </cfRule>
    <cfRule type="expression" dxfId="2433" priority="1136">
      <formula>$F77="RO-V"</formula>
    </cfRule>
  </conditionalFormatting>
  <conditionalFormatting sqref="B77:E78">
    <cfRule type="expression" dxfId="2432" priority="1670">
      <formula>$F77="RO-1"</formula>
    </cfRule>
    <cfRule type="expression" dxfId="2431" priority="1677">
      <formula>$F77="RO-2"</formula>
    </cfRule>
    <cfRule type="expression" dxfId="2430" priority="1678">
      <formula>$F77="RO-3"</formula>
    </cfRule>
    <cfRule type="expression" dxfId="2429" priority="1669">
      <formula>$F77="RO-Z"</formula>
    </cfRule>
    <cfRule type="expression" dxfId="2428" priority="1668">
      <formula>$F77="RO-V"</formula>
    </cfRule>
    <cfRule type="expression" dxfId="2427" priority="1667">
      <formula>$F77="Nic"</formula>
    </cfRule>
    <cfRule type="expression" dxfId="2426" priority="1649">
      <formula>$F77="RO-2"</formula>
    </cfRule>
    <cfRule type="expression" dxfId="2425" priority="1650">
      <formula>$F77="RO-3"</formula>
    </cfRule>
    <cfRule type="expression" dxfId="2424" priority="1651">
      <formula>$F77="Nic"</formula>
    </cfRule>
    <cfRule type="expression" dxfId="2423" priority="1652">
      <formula>$F77="RO-V"</formula>
    </cfRule>
    <cfRule type="expression" dxfId="2422" priority="1653">
      <formula>$F77="RO-Z"</formula>
    </cfRule>
    <cfRule type="expression" dxfId="2421" priority="1655">
      <formula>$F77="RO-2"</formula>
    </cfRule>
    <cfRule type="expression" dxfId="2420" priority="1656">
      <formula>$F77="RO-3"</formula>
    </cfRule>
    <cfRule type="expression" dxfId="2419" priority="1657">
      <formula>$F77="Nic"</formula>
    </cfRule>
    <cfRule type="expression" dxfId="2418" priority="1658">
      <formula>$F77="RO-V"</formula>
    </cfRule>
    <cfRule type="expression" dxfId="2417" priority="1642">
      <formula>$F77="RO-1"</formula>
    </cfRule>
    <cfRule type="expression" dxfId="2416" priority="1672">
      <formula>$F77="RO-3"</formula>
    </cfRule>
    <cfRule type="expression" dxfId="2415" priority="1648">
      <formula>$F77="RO-1"</formula>
    </cfRule>
    <cfRule type="expression" dxfId="2414" priority="1647">
      <formula>$F77="RO-Z"</formula>
    </cfRule>
    <cfRule type="expression" dxfId="2413" priority="1675">
      <formula>$F77="RO-Z"</formula>
    </cfRule>
    <cfRule type="expression" dxfId="2412" priority="1674">
      <formula>$F77="RO-V"</formula>
    </cfRule>
    <cfRule type="expression" dxfId="2411" priority="1676">
      <formula>$F77="RO-1"</formula>
    </cfRule>
    <cfRule type="expression" dxfId="2410" priority="1673">
      <formula>$F77="Nic"</formula>
    </cfRule>
    <cfRule type="expression" dxfId="2409" priority="1140">
      <formula>$F77="RO-3"</formula>
    </cfRule>
    <cfRule type="expression" dxfId="2408" priority="1659">
      <formula>$F77="RO-Z"</formula>
    </cfRule>
    <cfRule type="expression" dxfId="2407" priority="1639">
      <formula>$F77="Nic"</formula>
    </cfRule>
    <cfRule type="expression" dxfId="2406" priority="1646">
      <formula>$F77="RO-V"</formula>
    </cfRule>
    <cfRule type="expression" dxfId="2405" priority="1645">
      <formula>$F77="Nic"</formula>
    </cfRule>
    <cfRule type="expression" dxfId="2404" priority="1660">
      <formula>$F77="RO-1"</formula>
    </cfRule>
    <cfRule type="expression" dxfId="2403" priority="1644">
      <formula>$F77="RO-3"</formula>
    </cfRule>
    <cfRule type="expression" dxfId="2402" priority="1662">
      <formula>$F77="RO-3"</formula>
    </cfRule>
    <cfRule type="expression" dxfId="2401" priority="1180">
      <formula>$F77="RO-3"</formula>
    </cfRule>
    <cfRule type="expression" dxfId="2400" priority="1179">
      <formula>$F77="RO-2"</formula>
    </cfRule>
    <cfRule type="expression" dxfId="2399" priority="1178">
      <formula>$F77="RO-1"</formula>
    </cfRule>
    <cfRule type="expression" dxfId="2398" priority="1177">
      <formula>$F77="RO-Z"</formula>
    </cfRule>
    <cfRule type="expression" dxfId="2397" priority="1139">
      <formula>$F77="RO-2"</formula>
    </cfRule>
    <cfRule type="expression" dxfId="2396" priority="1654">
      <formula>$F77="RO-1"</formula>
    </cfRule>
    <cfRule type="expression" dxfId="2395" priority="1643">
      <formula>$F77="RO-2"</formula>
    </cfRule>
    <cfRule type="expression" dxfId="2394" priority="1641">
      <formula>$F77="RO-Z"</formula>
    </cfRule>
    <cfRule type="expression" dxfId="2393" priority="1640">
      <formula>$F77="RO-V"</formula>
    </cfRule>
    <cfRule type="expression" dxfId="2392" priority="1138">
      <formula>$F77="RO-1"</formula>
    </cfRule>
    <cfRule type="expression" dxfId="2391" priority="1137">
      <formula>$F77="RO-Z"</formula>
    </cfRule>
    <cfRule type="expression" dxfId="2390" priority="1671">
      <formula>$F77="RO-2"</formula>
    </cfRule>
    <cfRule type="expression" dxfId="2389" priority="1661">
      <formula>$F77="RO-2"</formula>
    </cfRule>
  </conditionalFormatting>
  <conditionalFormatting sqref="B78:E78">
    <cfRule type="expression" dxfId="2388" priority="1621">
      <formula>$F78="RO-2"</formula>
    </cfRule>
    <cfRule type="expression" dxfId="2387" priority="1620">
      <formula>$F78="RO-1"</formula>
    </cfRule>
    <cfRule type="expression" dxfId="2386" priority="1619">
      <formula>$F78="RO-Z"</formula>
    </cfRule>
    <cfRule type="expression" dxfId="2385" priority="1638">
      <formula>$F78="RO-3"</formula>
    </cfRule>
    <cfRule type="expression" dxfId="2384" priority="1637">
      <formula>$F78="RO-2"</formula>
    </cfRule>
    <cfRule type="expression" dxfId="2383" priority="1636">
      <formula>$F78="RO-1"</formula>
    </cfRule>
    <cfRule type="expression" dxfId="2382" priority="1663">
      <formula>$F78="RO-Z"</formula>
    </cfRule>
    <cfRule type="expression" dxfId="2381" priority="1664">
      <formula>$F78="RO-1"</formula>
    </cfRule>
    <cfRule type="expression" dxfId="2380" priority="1631">
      <formula>$F78="RO-Z"</formula>
    </cfRule>
    <cfRule type="expression" dxfId="2379" priority="1635">
      <formula>$F78="RO-Z"</formula>
    </cfRule>
    <cfRule type="expression" dxfId="2378" priority="1634">
      <formula>$F78="RO-3"</formula>
    </cfRule>
    <cfRule type="expression" dxfId="2377" priority="1633">
      <formula>$F78="RO-2"</formula>
    </cfRule>
    <cfRule type="expression" dxfId="2376" priority="1632">
      <formula>$F78="RO-1"</formula>
    </cfRule>
    <cfRule type="expression" dxfId="2375" priority="1176">
      <formula>$F78="RO-V"</formula>
    </cfRule>
    <cfRule type="expression" dxfId="2374" priority="1175">
      <formula>$F78="Nic"</formula>
    </cfRule>
    <cfRule type="expression" dxfId="2373" priority="1630">
      <formula>$F78="RO-3"</formula>
    </cfRule>
    <cfRule type="expression" dxfId="2372" priority="1629">
      <formula>$F78="RO-2"</formula>
    </cfRule>
    <cfRule type="expression" dxfId="2371" priority="1628">
      <formula>$F78="RO-1"</formula>
    </cfRule>
    <cfRule type="expression" dxfId="2370" priority="1255">
      <formula>$F78="Nic"</formula>
    </cfRule>
    <cfRule type="expression" dxfId="2369" priority="1256">
      <formula>$F78="RO-V"</formula>
    </cfRule>
    <cfRule type="expression" dxfId="2368" priority="1257">
      <formula>$F78="RO-Z"</formula>
    </cfRule>
    <cfRule type="expression" dxfId="2367" priority="1258">
      <formula>$F78="RO-1"</formula>
    </cfRule>
    <cfRule type="expression" dxfId="2366" priority="1259">
      <formula>$F78="RO-2"</formula>
    </cfRule>
    <cfRule type="expression" dxfId="2365" priority="1260">
      <formula>$F78="RO-3"</formula>
    </cfRule>
    <cfRule type="expression" dxfId="2364" priority="1627">
      <formula>$F78="RO-Z"</formula>
    </cfRule>
    <cfRule type="expression" dxfId="2363" priority="1626">
      <formula>$F78="RO-3"</formula>
    </cfRule>
    <cfRule type="expression" dxfId="2362" priority="1625">
      <formula>$F78="RO-2"</formula>
    </cfRule>
    <cfRule type="expression" dxfId="2361" priority="1624">
      <formula>$F78="RO-1"</formula>
    </cfRule>
    <cfRule type="expression" dxfId="2360" priority="1623">
      <formula>$F78="RO-Z"</formula>
    </cfRule>
    <cfRule type="expression" dxfId="2359" priority="1622">
      <formula>$F78="RO-3"</formula>
    </cfRule>
    <cfRule type="expression" dxfId="2358" priority="1665">
      <formula>$F78="RO-2"</formula>
    </cfRule>
    <cfRule type="expression" dxfId="2357" priority="1666">
      <formula>$F78="RO-3"</formula>
    </cfRule>
  </conditionalFormatting>
  <conditionalFormatting sqref="B79:E86 E87">
    <cfRule type="expression" dxfId="2356" priority="157">
      <formula>$F79="RO-2"</formula>
    </cfRule>
    <cfRule type="expression" dxfId="2355" priority="158">
      <formula>$F79="RO-3"</formula>
    </cfRule>
    <cfRule type="expression" dxfId="2354" priority="159">
      <formula>$F79="Nic"</formula>
    </cfRule>
    <cfRule type="expression" dxfId="2353" priority="160">
      <formula>$F79="RO-V"</formula>
    </cfRule>
    <cfRule type="expression" dxfId="2352" priority="161">
      <formula>$F79="RO-Z"</formula>
    </cfRule>
    <cfRule type="expression" dxfId="2351" priority="162">
      <formula>$F79="RO-1"</formula>
    </cfRule>
    <cfRule type="expression" dxfId="2350" priority="163">
      <formula>$F79="RO-2"</formula>
    </cfRule>
    <cfRule type="expression" dxfId="2349" priority="447">
      <formula>$F79="RO-Z"</formula>
    </cfRule>
    <cfRule type="expression" dxfId="2348" priority="446">
      <formula>$F79="RO-V"</formula>
    </cfRule>
    <cfRule type="expression" dxfId="2347" priority="445">
      <formula>$F79="Nic"</formula>
    </cfRule>
    <cfRule type="expression" dxfId="2346" priority="444">
      <formula>$F79="RO-3"</formula>
    </cfRule>
    <cfRule type="expression" dxfId="2345" priority="443">
      <formula>$F79="RO-2"</formula>
    </cfRule>
    <cfRule type="expression" dxfId="2344" priority="442">
      <formula>$F79="RO-1"</formula>
    </cfRule>
    <cfRule type="expression" dxfId="2343" priority="441">
      <formula>$F79="RO-Z"</formula>
    </cfRule>
    <cfRule type="expression" dxfId="2342" priority="440">
      <formula>$F79="RO-V"</formula>
    </cfRule>
    <cfRule type="expression" dxfId="2341" priority="439">
      <formula>$F79="Nic"</formula>
    </cfRule>
    <cfRule type="expression" dxfId="2340" priority="1074">
      <formula>$F79="RO-3"</formula>
    </cfRule>
    <cfRule type="expression" dxfId="2339" priority="175">
      <formula>$F79="Nic"</formula>
    </cfRule>
    <cfRule type="expression" dxfId="2338" priority="176">
      <formula>$F79="RO-V"</formula>
    </cfRule>
    <cfRule type="expression" dxfId="2337" priority="177">
      <formula>$F79="RO-Z"</formula>
    </cfRule>
    <cfRule type="expression" dxfId="2336" priority="178">
      <formula>$F79="RO-1"</formula>
    </cfRule>
    <cfRule type="expression" dxfId="2335" priority="179">
      <formula>$F79="RO-2"</formula>
    </cfRule>
    <cfRule type="expression" dxfId="2334" priority="180">
      <formula>$F79="RO-3"</formula>
    </cfRule>
    <cfRule type="expression" dxfId="2333" priority="1073">
      <formula>$F79="RO-2"</formula>
    </cfRule>
    <cfRule type="expression" dxfId="2332" priority="1072">
      <formula>$F79="RO-1"</formula>
    </cfRule>
    <cfRule type="expression" dxfId="2331" priority="1071">
      <formula>$F79="RO-Z"</formula>
    </cfRule>
    <cfRule type="expression" dxfId="2330" priority="1070">
      <formula>$F79="RO-V"</formula>
    </cfRule>
    <cfRule type="expression" dxfId="2329" priority="1069">
      <formula>$F79="Nic"</formula>
    </cfRule>
    <cfRule type="expression" dxfId="2328" priority="1058">
      <formula>$F79="RO-3"</formula>
    </cfRule>
    <cfRule type="expression" dxfId="2327" priority="1057">
      <formula>$F79="RO-2"</formula>
    </cfRule>
    <cfRule type="expression" dxfId="2326" priority="1056">
      <formula>$F79="RO-1"</formula>
    </cfRule>
    <cfRule type="expression" dxfId="2325" priority="1055">
      <formula>$F79="RO-Z"</formula>
    </cfRule>
    <cfRule type="expression" dxfId="2324" priority="1054">
      <formula>$F79="RO-V"</formula>
    </cfRule>
    <cfRule type="expression" dxfId="2323" priority="1053">
      <formula>$F79="Nic"</formula>
    </cfRule>
    <cfRule type="expression" dxfId="2322" priority="1052">
      <formula>$F79="RO-3"</formula>
    </cfRule>
    <cfRule type="expression" dxfId="2321" priority="1051">
      <formula>$F79="RO-2"</formula>
    </cfRule>
    <cfRule type="expression" dxfId="2320" priority="1050">
      <formula>$F79="RO-1"</formula>
    </cfRule>
    <cfRule type="expression" dxfId="2319" priority="1049">
      <formula>$F79="RO-Z"</formula>
    </cfRule>
    <cfRule type="expression" dxfId="2318" priority="1048">
      <formula>$F79="RO-V"</formula>
    </cfRule>
    <cfRule type="expression" dxfId="2317" priority="1047">
      <formula>$F79="Nic"</formula>
    </cfRule>
    <cfRule type="expression" dxfId="2316" priority="164">
      <formula>$F79="RO-3"</formula>
    </cfRule>
    <cfRule type="expression" dxfId="2315" priority="750">
      <formula>$F79="RO-3"</formula>
    </cfRule>
    <cfRule type="expression" dxfId="2314" priority="749">
      <formula>$F79="RO-2"</formula>
    </cfRule>
    <cfRule type="expression" dxfId="2313" priority="748">
      <formula>$F79="RO-1"</formula>
    </cfRule>
    <cfRule type="expression" dxfId="2312" priority="747">
      <formula>$F79="RO-Z"</formula>
    </cfRule>
    <cfRule type="expression" dxfId="2311" priority="746">
      <formula>$F79="RO-V"</formula>
    </cfRule>
    <cfRule type="expression" dxfId="2310" priority="745">
      <formula>$F79="Nic"</formula>
    </cfRule>
    <cfRule type="expression" dxfId="2309" priority="734">
      <formula>$F79="RO-3"</formula>
    </cfRule>
    <cfRule type="expression" dxfId="2308" priority="733">
      <formula>$F79="RO-2"</formula>
    </cfRule>
    <cfRule type="expression" dxfId="2307" priority="732">
      <formula>$F79="RO-1"</formula>
    </cfRule>
    <cfRule type="expression" dxfId="2306" priority="731">
      <formula>$F79="RO-Z"</formula>
    </cfRule>
    <cfRule type="expression" dxfId="2305" priority="730">
      <formula>$F79="RO-V"</formula>
    </cfRule>
    <cfRule type="expression" dxfId="2304" priority="729">
      <formula>$F79="Nic"</formula>
    </cfRule>
    <cfRule type="expression" dxfId="2303" priority="728">
      <formula>$F79="RO-3"</formula>
    </cfRule>
    <cfRule type="expression" dxfId="2302" priority="727">
      <formula>$F79="RO-2"</formula>
    </cfRule>
    <cfRule type="expression" dxfId="2301" priority="726">
      <formula>$F79="RO-1"</formula>
    </cfRule>
    <cfRule type="expression" dxfId="2300" priority="725">
      <formula>$F79="RO-Z"</formula>
    </cfRule>
    <cfRule type="expression" dxfId="2299" priority="724">
      <formula>$F79="RO-V"</formula>
    </cfRule>
    <cfRule type="expression" dxfId="2298" priority="723">
      <formula>$F79="Nic"</formula>
    </cfRule>
    <cfRule type="expression" dxfId="2297" priority="466">
      <formula>$F79="RO-3"</formula>
    </cfRule>
    <cfRule type="expression" dxfId="2296" priority="465">
      <formula>$F79="RO-2"</formula>
    </cfRule>
    <cfRule type="expression" dxfId="2295" priority="464">
      <formula>$F79="RO-1"</formula>
    </cfRule>
    <cfRule type="expression" dxfId="2294" priority="463">
      <formula>$F79="RO-Z"</formula>
    </cfRule>
    <cfRule type="expression" dxfId="2293" priority="462">
      <formula>$F79="RO-V"</formula>
    </cfRule>
    <cfRule type="expression" dxfId="2292" priority="461">
      <formula>$F79="Nic"</formula>
    </cfRule>
    <cfRule type="expression" dxfId="2291" priority="450">
      <formula>$F79="RO-3"</formula>
    </cfRule>
    <cfRule type="expression" dxfId="2290" priority="449">
      <formula>$F79="RO-2"</formula>
    </cfRule>
    <cfRule type="expression" dxfId="2289" priority="448">
      <formula>$F79="RO-1"</formula>
    </cfRule>
    <cfRule type="expression" dxfId="2288" priority="153">
      <formula>$F79="Nic"</formula>
    </cfRule>
    <cfRule type="expression" dxfId="2287" priority="154">
      <formula>$F79="RO-V"</formula>
    </cfRule>
    <cfRule type="expression" dxfId="2286" priority="155">
      <formula>$F79="RO-Z"</formula>
    </cfRule>
    <cfRule type="expression" dxfId="2285" priority="156">
      <formula>$F79="RO-1"</formula>
    </cfRule>
  </conditionalFormatting>
  <conditionalFormatting sqref="B79:E87">
    <cfRule type="expression" dxfId="2284" priority="851">
      <formula>$F79="Nic"</formula>
    </cfRule>
    <cfRule type="expression" dxfId="2283" priority="281">
      <formula>$F79="Nic"</formula>
    </cfRule>
    <cfRule type="expression" dxfId="2282" priority="856">
      <formula>$F79="RO-3"</formula>
    </cfRule>
    <cfRule type="expression" dxfId="2281" priority="854">
      <formula>$F79="RO-1"</formula>
    </cfRule>
    <cfRule type="expression" dxfId="2280" priority="853">
      <formula>$F79="RO-Z"</formula>
    </cfRule>
    <cfRule type="expression" dxfId="2279" priority="852">
      <formula>$F79="RO-V"</formula>
    </cfRule>
    <cfRule type="expression" dxfId="2278" priority="855">
      <formula>$F79="RO-2"</formula>
    </cfRule>
    <cfRule type="expression" dxfId="2277" priority="286">
      <formula>$F79="RO-3"</formula>
    </cfRule>
    <cfRule type="expression" dxfId="2276" priority="285">
      <formula>$F79="RO-2"</formula>
    </cfRule>
    <cfRule type="expression" dxfId="2275" priority="284">
      <formula>$F79="RO-1"</formula>
    </cfRule>
    <cfRule type="expression" dxfId="2274" priority="283">
      <formula>$F79="RO-Z"</formula>
    </cfRule>
    <cfRule type="expression" dxfId="2273" priority="282">
      <formula>$F79="RO-V"</formula>
    </cfRule>
  </conditionalFormatting>
  <conditionalFormatting sqref="B79:E89">
    <cfRule type="expression" dxfId="2272" priority="776">
      <formula>$F79="RO-3"</formula>
    </cfRule>
    <cfRule type="expression" dxfId="2271" priority="775">
      <formula>$F79="RO-2"</formula>
    </cfRule>
    <cfRule type="expression" dxfId="2270" priority="774">
      <formula>$F79="RO-1"</formula>
    </cfRule>
    <cfRule type="expression" dxfId="2269" priority="773">
      <formula>$F79="RO-Z"</formula>
    </cfRule>
    <cfRule type="expression" dxfId="2268" priority="203">
      <formula>$F79="RO-Z"</formula>
    </cfRule>
    <cfRule type="expression" dxfId="2267" priority="204">
      <formula>$F79="RO-1"</formula>
    </cfRule>
    <cfRule type="expression" dxfId="2266" priority="205">
      <formula>$F79="RO-2"</formula>
    </cfRule>
    <cfRule type="expression" dxfId="2265" priority="206">
      <formula>$F79="RO-3"</formula>
    </cfRule>
  </conditionalFormatting>
  <conditionalFormatting sqref="B79:E93">
    <cfRule type="expression" dxfId="2264" priority="719">
      <formula>$F79="RO-Z"</formula>
    </cfRule>
    <cfRule type="expression" dxfId="2263" priority="1043">
      <formula>$F79="RO-Z"</formula>
    </cfRule>
    <cfRule type="expression" dxfId="2262" priority="1042">
      <formula>$F79="RO-V"</formula>
    </cfRule>
    <cfRule type="expression" dxfId="2261" priority="1040">
      <formula>$F79="RO-3"</formula>
    </cfRule>
    <cfRule type="expression" dxfId="2260" priority="428">
      <formula>$F79="RO-V"</formula>
    </cfRule>
    <cfRule type="expression" dxfId="2259" priority="1063">
      <formula>$F79="Nic"</formula>
    </cfRule>
    <cfRule type="expression" dxfId="2258" priority="1064">
      <formula>$F79="RO-V"</formula>
    </cfRule>
    <cfRule type="expression" dxfId="2257" priority="1068">
      <formula>$F79="RO-3"</formula>
    </cfRule>
    <cfRule type="expression" dxfId="2256" priority="1067">
      <formula>$F79="RO-2"</formula>
    </cfRule>
    <cfRule type="expression" dxfId="2255" priority="1066">
      <formula>$F79="RO-1"</formula>
    </cfRule>
    <cfRule type="expression" dxfId="2254" priority="141">
      <formula>$F79="Nic"</formula>
    </cfRule>
    <cfRule type="expression" dxfId="2253" priority="142">
      <formula>$F79="RO-V"</formula>
    </cfRule>
    <cfRule type="expression" dxfId="2252" priority="143">
      <formula>$F79="RO-Z"</formula>
    </cfRule>
    <cfRule type="expression" dxfId="2251" priority="145">
      <formula>$F79="RO-2"</formula>
    </cfRule>
    <cfRule type="expression" dxfId="2250" priority="1046">
      <formula>$F79="RO-3"</formula>
    </cfRule>
    <cfRule type="expression" dxfId="2249" priority="146">
      <formula>$F79="RO-3"</formula>
    </cfRule>
    <cfRule type="expression" dxfId="2248" priority="147">
      <formula>$F79="Nic"</formula>
    </cfRule>
    <cfRule type="expression" dxfId="2247" priority="743">
      <formula>$F79="RO-2"</formula>
    </cfRule>
    <cfRule type="expression" dxfId="2246" priority="148">
      <formula>$F79="RO-V"</formula>
    </cfRule>
    <cfRule type="expression" dxfId="2245" priority="149">
      <formula>$F79="RO-Z"</formula>
    </cfRule>
    <cfRule type="expression" dxfId="2244" priority="150">
      <formula>$F79="RO-1"</formula>
    </cfRule>
    <cfRule type="expression" dxfId="2243" priority="151">
      <formula>$F79="RO-2"</formula>
    </cfRule>
    <cfRule type="expression" dxfId="2242" priority="152">
      <formula>$F79="RO-3"</formula>
    </cfRule>
    <cfRule type="expression" dxfId="2241" priority="169">
      <formula>$F79="Nic"</formula>
    </cfRule>
    <cfRule type="expression" dxfId="2240" priority="170">
      <formula>$F79="RO-V"</formula>
    </cfRule>
    <cfRule type="expression" dxfId="2239" priority="1035">
      <formula>$F79="Nic"</formula>
    </cfRule>
    <cfRule type="expression" dxfId="2238" priority="1036">
      <formula>$F79="RO-V"</formula>
    </cfRule>
    <cfRule type="expression" dxfId="2237" priority="1037">
      <formula>$F79="RO-Z"</formula>
    </cfRule>
    <cfRule type="expression" dxfId="2236" priority="1038">
      <formula>$F79="RO-1"</formula>
    </cfRule>
    <cfRule type="expression" dxfId="2235" priority="1039">
      <formula>$F79="RO-2"</formula>
    </cfRule>
    <cfRule type="expression" dxfId="2234" priority="171">
      <formula>$F79="RO-Z"</formula>
    </cfRule>
    <cfRule type="expression" dxfId="2233" priority="711">
      <formula>$F79="Nic"</formula>
    </cfRule>
    <cfRule type="expression" dxfId="2232" priority="712">
      <formula>$F79="RO-V"</formula>
    </cfRule>
    <cfRule type="expression" dxfId="2231" priority="713">
      <formula>$F79="RO-Z"</formula>
    </cfRule>
    <cfRule type="expression" dxfId="2230" priority="714">
      <formula>$F79="RO-1"</formula>
    </cfRule>
    <cfRule type="expression" dxfId="2229" priority="715">
      <formula>$F79="RO-2"</formula>
    </cfRule>
    <cfRule type="expression" dxfId="2228" priority="716">
      <formula>$F79="RO-3"</formula>
    </cfRule>
    <cfRule type="expression" dxfId="2227" priority="717">
      <formula>$F79="Nic"</formula>
    </cfRule>
    <cfRule type="expression" dxfId="2226" priority="718">
      <formula>$F79="RO-V"</formula>
    </cfRule>
    <cfRule type="expression" dxfId="2225" priority="172">
      <formula>$F79="RO-1"</formula>
    </cfRule>
    <cfRule type="expression" dxfId="2224" priority="720">
      <formula>$F79="RO-1"</formula>
    </cfRule>
    <cfRule type="expression" dxfId="2223" priority="721">
      <formula>$F79="RO-2"</formula>
    </cfRule>
    <cfRule type="expression" dxfId="2222" priority="722">
      <formula>$F79="RO-3"</formula>
    </cfRule>
    <cfRule type="expression" dxfId="2221" priority="1065">
      <formula>$F79="RO-Z"</formula>
    </cfRule>
    <cfRule type="expression" dxfId="2220" priority="173">
      <formula>$F79="RO-2"</formula>
    </cfRule>
    <cfRule type="expression" dxfId="2219" priority="174">
      <formula>$F79="RO-3"</formula>
    </cfRule>
    <cfRule type="expression" dxfId="2218" priority="438">
      <formula>$F79="RO-3"</formula>
    </cfRule>
    <cfRule type="expression" dxfId="2217" priority="455">
      <formula>$F79="Nic"</formula>
    </cfRule>
    <cfRule type="expression" dxfId="2216" priority="456">
      <formula>$F79="RO-V"</formula>
    </cfRule>
    <cfRule type="expression" dxfId="2215" priority="457">
      <formula>$F79="RO-Z"</formula>
    </cfRule>
    <cfRule type="expression" dxfId="2214" priority="458">
      <formula>$F79="RO-1"</formula>
    </cfRule>
    <cfRule type="expression" dxfId="2213" priority="459">
      <formula>$F79="RO-2"</formula>
    </cfRule>
    <cfRule type="expression" dxfId="2212" priority="460">
      <formula>$F79="RO-3"</formula>
    </cfRule>
    <cfRule type="expression" dxfId="2211" priority="437">
      <formula>$F79="RO-2"</formula>
    </cfRule>
    <cfRule type="expression" dxfId="2210" priority="436">
      <formula>$F79="RO-1"</formula>
    </cfRule>
    <cfRule type="expression" dxfId="2209" priority="435">
      <formula>$F79="RO-Z"</formula>
    </cfRule>
    <cfRule type="expression" dxfId="2208" priority="434">
      <formula>$F79="RO-V"</formula>
    </cfRule>
    <cfRule type="expression" dxfId="2207" priority="433">
      <formula>$F79="Nic"</formula>
    </cfRule>
    <cfRule type="expression" dxfId="2206" priority="432">
      <formula>$F79="RO-3"</formula>
    </cfRule>
    <cfRule type="expression" dxfId="2205" priority="431">
      <formula>$F79="RO-2"</formula>
    </cfRule>
    <cfRule type="expression" dxfId="2204" priority="430">
      <formula>$F79="RO-1"</formula>
    </cfRule>
    <cfRule type="expression" dxfId="2203" priority="429">
      <formula>$F79="RO-Z"</formula>
    </cfRule>
    <cfRule type="expression" dxfId="2202" priority="1041">
      <formula>$F79="Nic"</formula>
    </cfRule>
    <cfRule type="expression" dxfId="2201" priority="739">
      <formula>$F79="Nic"</formula>
    </cfRule>
    <cfRule type="expression" dxfId="2200" priority="740">
      <formula>$F79="RO-V"</formula>
    </cfRule>
    <cfRule type="expression" dxfId="2199" priority="427">
      <formula>$F79="Nic"</formula>
    </cfRule>
    <cfRule type="expression" dxfId="2198" priority="741">
      <formula>$F79="RO-Z"</formula>
    </cfRule>
    <cfRule type="expression" dxfId="2197" priority="742">
      <formula>$F79="RO-1"</formula>
    </cfRule>
    <cfRule type="expression" dxfId="2196" priority="144">
      <formula>$F79="RO-1"</formula>
    </cfRule>
    <cfRule type="expression" dxfId="2195" priority="744">
      <formula>$F79="RO-3"</formula>
    </cfRule>
    <cfRule type="expression" dxfId="2194" priority="1045">
      <formula>$F79="RO-2"</formula>
    </cfRule>
    <cfRule type="expression" dxfId="2193" priority="1044">
      <formula>$F79="RO-1"</formula>
    </cfRule>
  </conditionalFormatting>
  <conditionalFormatting sqref="B79:E112">
    <cfRule type="expression" dxfId="2192" priority="196">
      <formula>$F79="RO3"</formula>
    </cfRule>
    <cfRule type="expression" dxfId="2191" priority="1084">
      <formula>$F79="RO-3"</formula>
    </cfRule>
    <cfRule type="expression" dxfId="2190" priority="471">
      <formula>$F79="Nic"</formula>
    </cfRule>
    <cfRule type="expression" dxfId="2189" priority="472">
      <formula>$F79="RO-V"</formula>
    </cfRule>
    <cfRule type="expression" dxfId="2188" priority="473">
      <formula>$F79="RO-Z"</formula>
    </cfRule>
    <cfRule type="expression" dxfId="2187" priority="474">
      <formula>$F79="RO-1"</formula>
    </cfRule>
    <cfRule type="expression" dxfId="2186" priority="475">
      <formula>$F79="RO-2"</formula>
    </cfRule>
    <cfRule type="expression" dxfId="2185" priority="476">
      <formula>$F79="RO-3"</formula>
    </cfRule>
    <cfRule type="expression" dxfId="2184" priority="1080">
      <formula>$F79="RO-V"</formula>
    </cfRule>
    <cfRule type="expression" dxfId="2183" priority="1081">
      <formula>$F79="RO-Z"</formula>
    </cfRule>
    <cfRule type="expression" dxfId="2182" priority="1082">
      <formula>$F79="RO-1"</formula>
    </cfRule>
    <cfRule type="expression" dxfId="2181" priority="1083">
      <formula>$F79="RO-2"</formula>
    </cfRule>
    <cfRule type="expression" dxfId="2180" priority="477">
      <formula>$F79="RO-V"</formula>
    </cfRule>
    <cfRule type="expression" dxfId="2179" priority="479">
      <formula>$F79="RO-Z"</formula>
    </cfRule>
    <cfRule type="expression" dxfId="2178" priority="760">
      <formula>$F79="RO-3"</formula>
    </cfRule>
    <cfRule type="expression" dxfId="2177" priority="1079">
      <formula>$F79="Nic"</formula>
    </cfRule>
    <cfRule type="expression" dxfId="2176" priority="755">
      <formula>$F79="Nic"</formula>
    </cfRule>
    <cfRule type="expression" dxfId="2175" priority="478">
      <formula>$F79="Nic"</formula>
    </cfRule>
    <cfRule type="expression" dxfId="2174" priority="756">
      <formula>$F79="RO-V"</formula>
    </cfRule>
    <cfRule type="expression" dxfId="2173" priority="757">
      <formula>$F79="RO-Z"</formula>
    </cfRule>
    <cfRule type="expression" dxfId="2172" priority="482">
      <formula>$F79="RO3"</formula>
    </cfRule>
    <cfRule type="expression" dxfId="2171" priority="481">
      <formula>$F79="RO2"</formula>
    </cfRule>
    <cfRule type="expression" dxfId="2170" priority="480">
      <formula>$F79="RO1"</formula>
    </cfRule>
    <cfRule type="expression" dxfId="2169" priority="195">
      <formula>$F79="RO2"</formula>
    </cfRule>
    <cfRule type="expression" dxfId="2168" priority="185">
      <formula>$F79="Nic"</formula>
    </cfRule>
    <cfRule type="expression" dxfId="2167" priority="186">
      <formula>$F79="RO-V"</formula>
    </cfRule>
    <cfRule type="expression" dxfId="2166" priority="187">
      <formula>$F79="RO-Z"</formula>
    </cfRule>
    <cfRule type="expression" dxfId="2165" priority="188">
      <formula>$F79="RO-1"</formula>
    </cfRule>
    <cfRule type="expression" dxfId="2164" priority="189">
      <formula>$F79="RO-2"</formula>
    </cfRule>
    <cfRule type="expression" dxfId="2163" priority="190">
      <formula>$F79="RO-3"</formula>
    </cfRule>
    <cfRule type="expression" dxfId="2162" priority="191">
      <formula>$F79="RO-V"</formula>
    </cfRule>
    <cfRule type="expression" dxfId="2161" priority="192">
      <formula>$F79="Nic"</formula>
    </cfRule>
    <cfRule type="expression" dxfId="2160" priority="193">
      <formula>$F79="RO-Z"</formula>
    </cfRule>
    <cfRule type="expression" dxfId="2159" priority="194">
      <formula>$F79="RO1"</formula>
    </cfRule>
    <cfRule type="expression" dxfId="2158" priority="758">
      <formula>$F79="RO-1"</formula>
    </cfRule>
    <cfRule type="expression" dxfId="2157" priority="759">
      <formula>$F79="RO-2"</formula>
    </cfRule>
  </conditionalFormatting>
  <conditionalFormatting sqref="B80:E86 E87">
    <cfRule type="expression" dxfId="2156" priority="453">
      <formula>$F80="RO-2"</formula>
    </cfRule>
    <cfRule type="expression" dxfId="2155" priority="454">
      <formula>$F80="RO-3"</formula>
    </cfRule>
    <cfRule type="expression" dxfId="2154" priority="426">
      <formula>$F80="RO-3"</formula>
    </cfRule>
    <cfRule type="expression" dxfId="2153" priority="736">
      <formula>$F80="RO-1"</formula>
    </cfRule>
    <cfRule type="expression" dxfId="2152" priority="425">
      <formula>$F80="RO-2"</formula>
    </cfRule>
    <cfRule type="expression" dxfId="2151" priority="424">
      <formula>$F80="RO-1"</formula>
    </cfRule>
    <cfRule type="expression" dxfId="2150" priority="423">
      <formula>$F80="RO-Z"</formula>
    </cfRule>
    <cfRule type="expression" dxfId="2149" priority="422">
      <formula>$F80="RO-3"</formula>
    </cfRule>
    <cfRule type="expression" dxfId="2148" priority="1062">
      <formula>$F80="RO-3"</formula>
    </cfRule>
    <cfRule type="expression" dxfId="2147" priority="703">
      <formula>$F80="RO-Z"</formula>
    </cfRule>
    <cfRule type="expression" dxfId="2146" priority="704">
      <formula>$F80="RO-1"</formula>
    </cfRule>
    <cfRule type="expression" dxfId="2145" priority="421">
      <formula>$F80="RO-2"</formula>
    </cfRule>
    <cfRule type="expression" dxfId="2144" priority="165">
      <formula>$F80="RO-Z"</formula>
    </cfRule>
    <cfRule type="expression" dxfId="2143" priority="166">
      <formula>$F80="RO-1"</formula>
    </cfRule>
    <cfRule type="expression" dxfId="2142" priority="167">
      <formula>$F80="RO-2"</formula>
    </cfRule>
    <cfRule type="expression" dxfId="2141" priority="168">
      <formula>$F80="RO-3"</formula>
    </cfRule>
    <cfRule type="expression" dxfId="2140" priority="420">
      <formula>$F80="RO-1"</formula>
    </cfRule>
    <cfRule type="expression" dxfId="2139" priority="419">
      <formula>$F80="RO-Z"</formula>
    </cfRule>
    <cfRule type="expression" dxfId="2138" priority="738">
      <formula>$F80="RO-3"</formula>
    </cfRule>
    <cfRule type="expression" dxfId="2137" priority="737">
      <formula>$F80="RO-2"</formula>
    </cfRule>
    <cfRule type="expression" dxfId="2136" priority="705">
      <formula>$F80="RO-2"</formula>
    </cfRule>
    <cfRule type="expression" dxfId="2135" priority="706">
      <formula>$F80="RO-3"</formula>
    </cfRule>
    <cfRule type="expression" dxfId="2134" priority="707">
      <formula>$F80="RO-Z"</formula>
    </cfRule>
    <cfRule type="expression" dxfId="2133" priority="708">
      <formula>$F80="RO-1"</formula>
    </cfRule>
    <cfRule type="expression" dxfId="2132" priority="709">
      <formula>$F80="RO-2"</formula>
    </cfRule>
    <cfRule type="expression" dxfId="2131" priority="735">
      <formula>$F80="RO-Z"</formula>
    </cfRule>
    <cfRule type="expression" dxfId="2130" priority="1059">
      <formula>$F80="RO-Z"</formula>
    </cfRule>
    <cfRule type="expression" dxfId="2129" priority="1060">
      <formula>$F80="RO-1"</formula>
    </cfRule>
    <cfRule type="expression" dxfId="2128" priority="1028">
      <formula>$F80="RO-1"</formula>
    </cfRule>
    <cfRule type="expression" dxfId="2127" priority="1029">
      <formula>$F80="RO-2"</formula>
    </cfRule>
    <cfRule type="expression" dxfId="2126" priority="1030">
      <formula>$F80="RO-3"</formula>
    </cfRule>
    <cfRule type="expression" dxfId="2125" priority="1031">
      <formula>$F80="RO-Z"</formula>
    </cfRule>
    <cfRule type="expression" dxfId="2124" priority="1032">
      <formula>$F80="RO-1"</formula>
    </cfRule>
    <cfRule type="expression" dxfId="2123" priority="1033">
      <formula>$F80="RO-2"</formula>
    </cfRule>
    <cfRule type="expression" dxfId="2122" priority="1034">
      <formula>$F80="RO-3"</formula>
    </cfRule>
    <cfRule type="expression" dxfId="2121" priority="710">
      <formula>$F80="RO-3"</formula>
    </cfRule>
    <cfRule type="expression" dxfId="2120" priority="452">
      <formula>$F80="RO-1"</formula>
    </cfRule>
    <cfRule type="expression" dxfId="2119" priority="451">
      <formula>$F80="RO-Z"</formula>
    </cfRule>
    <cfRule type="expression" dxfId="2118" priority="1027">
      <formula>$F80="RO-Z"</formula>
    </cfRule>
    <cfRule type="expression" dxfId="2117" priority="1061">
      <formula>$F80="RO-2"</formula>
    </cfRule>
    <cfRule type="expression" dxfId="2116" priority="133">
      <formula>$F80="RO-Z"</formula>
    </cfRule>
    <cfRule type="expression" dxfId="2115" priority="134">
      <formula>$F80="RO-1"</formula>
    </cfRule>
    <cfRule type="expression" dxfId="2114" priority="135">
      <formula>$F80="RO-2"</formula>
    </cfRule>
    <cfRule type="expression" dxfId="2113" priority="136">
      <formula>$F80="RO-3"</formula>
    </cfRule>
    <cfRule type="expression" dxfId="2112" priority="137">
      <formula>$F80="RO-Z"</formula>
    </cfRule>
    <cfRule type="expression" dxfId="2111" priority="138">
      <formula>$F80="RO-1"</formula>
    </cfRule>
    <cfRule type="expression" dxfId="2110" priority="139">
      <formula>$F80="RO-2"</formula>
    </cfRule>
    <cfRule type="expression" dxfId="2109" priority="140">
      <formula>$F80="RO-3"</formula>
    </cfRule>
  </conditionalFormatting>
  <conditionalFormatting sqref="B80:E93">
    <cfRule type="expression" dxfId="2108" priority="1024">
      <formula>$F80="RO-1"</formula>
    </cfRule>
    <cfRule type="expression" dxfId="2107" priority="1025">
      <formula>$F80="RO-2"</formula>
    </cfRule>
    <cfRule type="expression" dxfId="2106" priority="1026">
      <formula>$F80="RO-3"</formula>
    </cfRule>
    <cfRule type="expression" dxfId="2105" priority="413">
      <formula>$F80="RO-2"</formula>
    </cfRule>
    <cfRule type="expression" dxfId="2104" priority="121">
      <formula>$F80="RO-Z"</formula>
    </cfRule>
    <cfRule type="expression" dxfId="2103" priority="122">
      <formula>$F80="RO-1"</formula>
    </cfRule>
    <cfRule type="expression" dxfId="2102" priority="123">
      <formula>$F80="RO-2"</formula>
    </cfRule>
    <cfRule type="expression" dxfId="2101" priority="124">
      <formula>$F80="RO-3"</formula>
    </cfRule>
    <cfRule type="expression" dxfId="2100" priority="125">
      <formula>$F80="RO-Z"</formula>
    </cfRule>
    <cfRule type="expression" dxfId="2099" priority="126">
      <formula>$F80="RO-1"</formula>
    </cfRule>
    <cfRule type="expression" dxfId="2098" priority="127">
      <formula>$F80="RO-2"</formula>
    </cfRule>
    <cfRule type="expression" dxfId="2097" priority="128">
      <formula>$F80="RO-3"</formula>
    </cfRule>
    <cfRule type="expression" dxfId="2096" priority="129">
      <formula>$F80="RO-Z"</formula>
    </cfRule>
    <cfRule type="expression" dxfId="2095" priority="130">
      <formula>$F80="RO-1"</formula>
    </cfRule>
    <cfRule type="expression" dxfId="2094" priority="131">
      <formula>$F80="RO-2"</formula>
    </cfRule>
    <cfRule type="expression" dxfId="2093" priority="132">
      <formula>$F80="RO-3"</formula>
    </cfRule>
    <cfRule type="expression" dxfId="2092" priority="414">
      <formula>$F80="RO-3"</formula>
    </cfRule>
    <cfRule type="expression" dxfId="2091" priority="407">
      <formula>$F80="RO-Z"</formula>
    </cfRule>
    <cfRule type="expression" dxfId="2090" priority="408">
      <formula>$F80="RO-1"</formula>
    </cfRule>
    <cfRule type="expression" dxfId="2089" priority="409">
      <formula>$F80="RO-2"</formula>
    </cfRule>
    <cfRule type="expression" dxfId="2088" priority="410">
      <formula>$F80="RO-3"</formula>
    </cfRule>
    <cfRule type="expression" dxfId="2087" priority="411">
      <formula>$F80="RO-Z"</formula>
    </cfRule>
    <cfRule type="expression" dxfId="2086" priority="412">
      <formula>$F80="RO-1"</formula>
    </cfRule>
    <cfRule type="expression" dxfId="2085" priority="418">
      <formula>$F80="RO-3"</formula>
    </cfRule>
    <cfRule type="expression" dxfId="2084" priority="417">
      <formula>$F80="RO-2"</formula>
    </cfRule>
    <cfRule type="expression" dxfId="2083" priority="416">
      <formula>$F80="RO-1"</formula>
    </cfRule>
    <cfRule type="expression" dxfId="2082" priority="700">
      <formula>$F80="RO-1"</formula>
    </cfRule>
    <cfRule type="expression" dxfId="2081" priority="699">
      <formula>$F80="RO-Z"</formula>
    </cfRule>
    <cfRule type="expression" dxfId="2080" priority="698">
      <formula>$F80="RO-3"</formula>
    </cfRule>
    <cfRule type="expression" dxfId="2079" priority="697">
      <formula>$F80="RO-2"</formula>
    </cfRule>
    <cfRule type="expression" dxfId="2078" priority="696">
      <formula>$F80="RO-1"</formula>
    </cfRule>
    <cfRule type="expression" dxfId="2077" priority="695">
      <formula>$F80="RO-Z"</formula>
    </cfRule>
    <cfRule type="expression" dxfId="2076" priority="694">
      <formula>$F80="RO-3"</formula>
    </cfRule>
    <cfRule type="expression" dxfId="2075" priority="693">
      <formula>$F80="RO-2"</formula>
    </cfRule>
    <cfRule type="expression" dxfId="2074" priority="692">
      <formula>$F80="RO-1"</formula>
    </cfRule>
    <cfRule type="expression" dxfId="2073" priority="691">
      <formula>$F80="RO-Z"</formula>
    </cfRule>
    <cfRule type="expression" dxfId="2072" priority="415">
      <formula>$F80="RO-Z"</formula>
    </cfRule>
    <cfRule type="expression" dxfId="2071" priority="701">
      <formula>$F80="RO-2"</formula>
    </cfRule>
    <cfRule type="expression" dxfId="2070" priority="702">
      <formula>$F80="RO-3"</formula>
    </cfRule>
    <cfRule type="expression" dxfId="2069" priority="1015">
      <formula>$F80="RO-Z"</formula>
    </cfRule>
    <cfRule type="expression" dxfId="2068" priority="1016">
      <formula>$F80="RO-1"</formula>
    </cfRule>
    <cfRule type="expression" dxfId="2067" priority="1017">
      <formula>$F80="RO-2"</formula>
    </cfRule>
    <cfRule type="expression" dxfId="2066" priority="1018">
      <formula>$F80="RO-3"</formula>
    </cfRule>
    <cfRule type="expression" dxfId="2065" priority="1019">
      <formula>$F80="RO-Z"</formula>
    </cfRule>
    <cfRule type="expression" dxfId="2064" priority="1020">
      <formula>$F80="RO-1"</formula>
    </cfRule>
    <cfRule type="expression" dxfId="2063" priority="1021">
      <formula>$F80="RO-2"</formula>
    </cfRule>
    <cfRule type="expression" dxfId="2062" priority="1022">
      <formula>$F80="RO-3"</formula>
    </cfRule>
    <cfRule type="expression" dxfId="2061" priority="1023">
      <formula>$F80="RO-Z"</formula>
    </cfRule>
  </conditionalFormatting>
  <conditionalFormatting sqref="B80:E112">
    <cfRule type="expression" dxfId="2060" priority="470">
      <formula>$F80="RO-3"</formula>
    </cfRule>
    <cfRule type="expression" dxfId="2059" priority="184">
      <formula>$F80="RO-3"</formula>
    </cfRule>
    <cfRule type="expression" dxfId="2058" priority="183">
      <formula>$F80="RO-2"</formula>
    </cfRule>
    <cfRule type="expression" dxfId="2057" priority="182">
      <formula>$F80="RO-1"</formula>
    </cfRule>
    <cfRule type="expression" dxfId="2056" priority="181">
      <formula>$F80="RO-Z"</formula>
    </cfRule>
    <cfRule type="expression" dxfId="2055" priority="1075">
      <formula>$F80="RO-Z"</formula>
    </cfRule>
    <cfRule type="expression" dxfId="2054" priority="1076">
      <formula>$F80="RO-1"</formula>
    </cfRule>
    <cfRule type="expression" dxfId="2053" priority="754">
      <formula>$F80="RO-3"</formula>
    </cfRule>
    <cfRule type="expression" dxfId="2052" priority="753">
      <formula>$F80="RO-2"</formula>
    </cfRule>
    <cfRule type="expression" dxfId="2051" priority="752">
      <formula>$F80="RO-1"</formula>
    </cfRule>
    <cfRule type="expression" dxfId="2050" priority="751">
      <formula>$F80="RO-Z"</formula>
    </cfRule>
    <cfRule type="expression" dxfId="2049" priority="469">
      <formula>$F80="RO-2"</formula>
    </cfRule>
    <cfRule type="expression" dxfId="2048" priority="468">
      <formula>$F80="RO-1"</formula>
    </cfRule>
    <cfRule type="expression" dxfId="2047" priority="467">
      <formula>$F80="RO-Z"</formula>
    </cfRule>
    <cfRule type="expression" dxfId="2046" priority="1077">
      <formula>$F80="RO-2"</formula>
    </cfRule>
    <cfRule type="expression" dxfId="2045" priority="1078">
      <formula>$F80="RO-3"</formula>
    </cfRule>
  </conditionalFormatting>
  <conditionalFormatting sqref="B83:E83">
    <cfRule type="expression" dxfId="2044" priority="2677">
      <formula>$F83="RO-Z"</formula>
    </cfRule>
    <cfRule type="expression" dxfId="2043" priority="2676">
      <formula>$F83="RO-V"</formula>
    </cfRule>
    <cfRule type="expression" dxfId="2042" priority="2675">
      <formula>$F83="Nic"</formula>
    </cfRule>
    <cfRule type="expression" dxfId="2041" priority="2674">
      <formula>$F83="RO-3"</formula>
    </cfRule>
    <cfRule type="expression" dxfId="2040" priority="2673">
      <formula>$F83="RO-2"</formula>
    </cfRule>
    <cfRule type="expression" dxfId="2039" priority="2672">
      <formula>$F83="RO-1"</formula>
    </cfRule>
    <cfRule type="expression" dxfId="2038" priority="2671">
      <formula>$F83="RO-Z"</formula>
    </cfRule>
    <cfRule type="expression" dxfId="2037" priority="2670">
      <formula>$F83="RO-V"</formula>
    </cfRule>
    <cfRule type="expression" dxfId="2036" priority="2669">
      <formula>$F83="Nic"</formula>
    </cfRule>
    <cfRule type="expression" dxfId="2035" priority="2668">
      <formula>$F83="RO-3"</formula>
    </cfRule>
    <cfRule type="expression" dxfId="2034" priority="2667">
      <formula>$F83="RO-2"</formula>
    </cfRule>
    <cfRule type="expression" dxfId="2033" priority="2666">
      <formula>$F83="RO-1"</formula>
    </cfRule>
    <cfRule type="expression" dxfId="2032" priority="2665">
      <formula>$F83="RO-Z"</formula>
    </cfRule>
    <cfRule type="expression" dxfId="2031" priority="2664">
      <formula>$F83="RO-V"</formula>
    </cfRule>
    <cfRule type="expression" dxfId="2030" priority="2663">
      <formula>$F83="Nic"</formula>
    </cfRule>
    <cfRule type="expression" dxfId="2029" priority="2662">
      <formula>$F83="RO-3"</formula>
    </cfRule>
    <cfRule type="expression" dxfId="2028" priority="2661">
      <formula>$F83="RO-2"</formula>
    </cfRule>
    <cfRule type="expression" dxfId="2027" priority="2660">
      <formula>$F83="RO-1"</formula>
    </cfRule>
    <cfRule type="expression" dxfId="2026" priority="2659">
      <formula>$F83="RO-Z"</formula>
    </cfRule>
    <cfRule type="expression" dxfId="2025" priority="2658">
      <formula>$F83="RO-V"</formula>
    </cfRule>
    <cfRule type="expression" dxfId="2024" priority="2657">
      <formula>$F83="Nic"</formula>
    </cfRule>
    <cfRule type="expression" dxfId="2023" priority="2656">
      <formula>$F83="RO-3"</formula>
    </cfRule>
    <cfRule type="expression" dxfId="2022" priority="2655">
      <formula>$F83="RO-2"</formula>
    </cfRule>
    <cfRule type="expression" dxfId="2021" priority="2654">
      <formula>$F83="RO-1"</formula>
    </cfRule>
    <cfRule type="expression" dxfId="2020" priority="2653">
      <formula>$F83="RO-Z"</formula>
    </cfRule>
    <cfRule type="expression" dxfId="2019" priority="2652">
      <formula>$F83="RO-3"</formula>
    </cfRule>
    <cfRule type="expression" dxfId="2018" priority="2651">
      <formula>$F83="RO-2"</formula>
    </cfRule>
    <cfRule type="expression" dxfId="2017" priority="2637">
      <formula>$F83="RO-Z"</formula>
    </cfRule>
    <cfRule type="expression" dxfId="2016" priority="2638">
      <formula>$F83="RO-1"</formula>
    </cfRule>
    <cfRule type="expression" dxfId="2015" priority="2639">
      <formula>$F83="RO-2"</formula>
    </cfRule>
    <cfRule type="expression" dxfId="2014" priority="2640">
      <formula>$F83="RO-3"</formula>
    </cfRule>
    <cfRule type="expression" dxfId="2013" priority="2641">
      <formula>$F83="RO-Z"</formula>
    </cfRule>
    <cfRule type="expression" dxfId="2012" priority="2642">
      <formula>$F83="RO-1"</formula>
    </cfRule>
    <cfRule type="expression" dxfId="2011" priority="2643">
      <formula>$F83="RO-2"</formula>
    </cfRule>
    <cfRule type="expression" dxfId="2010" priority="2649">
      <formula>$F83="RO-Z"</formula>
    </cfRule>
    <cfRule type="expression" dxfId="2009" priority="2648">
      <formula>$F83="RO-3"</formula>
    </cfRule>
    <cfRule type="expression" dxfId="2008" priority="2647">
      <formula>$F83="RO-2"</formula>
    </cfRule>
    <cfRule type="expression" dxfId="2007" priority="2646">
      <formula>$F83="RO-1"</formula>
    </cfRule>
    <cfRule type="expression" dxfId="2006" priority="2645">
      <formula>$F83="RO-Z"</formula>
    </cfRule>
    <cfRule type="expression" dxfId="2005" priority="2644">
      <formula>$F83="RO-3"</formula>
    </cfRule>
    <cfRule type="expression" dxfId="2004" priority="2682">
      <formula>$F83="RO-1"</formula>
    </cfRule>
    <cfRule type="expression" dxfId="2003" priority="2650">
      <formula>$F83="RO-1"</formula>
    </cfRule>
    <cfRule type="expression" dxfId="2002" priority="2696">
      <formula>$F83="RO-3"</formula>
    </cfRule>
    <cfRule type="expression" dxfId="2001" priority="2695">
      <formula>$F83="RO-2"</formula>
    </cfRule>
    <cfRule type="expression" dxfId="2000" priority="2694">
      <formula>$F83="RO-1"</formula>
    </cfRule>
    <cfRule type="expression" dxfId="1999" priority="2681">
      <formula>$F83="RO-Z"</formula>
    </cfRule>
    <cfRule type="expression" dxfId="1998" priority="2680">
      <formula>$F83="RO-3"</formula>
    </cfRule>
    <cfRule type="expression" dxfId="1997" priority="2679">
      <formula>$F83="RO-2"</formula>
    </cfRule>
    <cfRule type="expression" dxfId="1996" priority="2678">
      <formula>$F83="RO-1"</formula>
    </cfRule>
    <cfRule type="expression" dxfId="1995" priority="2693">
      <formula>$F83="RO-Z"</formula>
    </cfRule>
    <cfRule type="expression" dxfId="1994" priority="2692">
      <formula>$F83="RO-V"</formula>
    </cfRule>
    <cfRule type="expression" dxfId="1993" priority="2691">
      <formula>$F83="Nic"</formula>
    </cfRule>
    <cfRule type="expression" dxfId="1992" priority="2690">
      <formula>$F83="RO-3"</formula>
    </cfRule>
    <cfRule type="expression" dxfId="1991" priority="2689">
      <formula>$F83="RO-2"</formula>
    </cfRule>
    <cfRule type="expression" dxfId="1990" priority="2688">
      <formula>$F83="RO-1"</formula>
    </cfRule>
    <cfRule type="expression" dxfId="1989" priority="2687">
      <formula>$F83="RO-Z"</formula>
    </cfRule>
    <cfRule type="expression" dxfId="1988" priority="2686">
      <formula>$F83="RO-V"</formula>
    </cfRule>
    <cfRule type="expression" dxfId="1987" priority="2685">
      <formula>$F83="Nic"</formula>
    </cfRule>
    <cfRule type="expression" dxfId="1986" priority="2684">
      <formula>$F83="RO-3"</formula>
    </cfRule>
    <cfRule type="expression" dxfId="1985" priority="2683">
      <formula>$F83="RO-2"</formula>
    </cfRule>
  </conditionalFormatting>
  <conditionalFormatting sqref="B87:E94 E95">
    <cfRule type="expression" dxfId="1984" priority="2636">
      <formula>$F87="RO-3"</formula>
    </cfRule>
    <cfRule type="expression" dxfId="1983" priority="2617">
      <formula>$F87="RO-Z"</formula>
    </cfRule>
    <cfRule type="expression" dxfId="1982" priority="2633">
      <formula>$F87="RO-Z"</formula>
    </cfRule>
    <cfRule type="expression" dxfId="1981" priority="2634">
      <formula>$F87="RO-1"</formula>
    </cfRule>
    <cfRule type="expression" dxfId="1980" priority="2635">
      <formula>$F87="RO-2"</formula>
    </cfRule>
    <cfRule type="expression" dxfId="1979" priority="2615">
      <formula>$F87="Nic"</formula>
    </cfRule>
    <cfRule type="expression" dxfId="1978" priority="2616">
      <formula>$F87="RO-V"</formula>
    </cfRule>
    <cfRule type="expression" dxfId="1977" priority="2632">
      <formula>$F87="RO-V"</formula>
    </cfRule>
    <cfRule type="expression" dxfId="1976" priority="2620">
      <formula>$F87="RO-3"</formula>
    </cfRule>
    <cfRule type="expression" dxfId="1975" priority="2619">
      <formula>$F87="RO-2"</formula>
    </cfRule>
    <cfRule type="expression" dxfId="1974" priority="2631">
      <formula>$F87="Nic"</formula>
    </cfRule>
    <cfRule type="expression" dxfId="1973" priority="2618">
      <formula>$F87="RO-1"</formula>
    </cfRule>
    <cfRule type="expression" dxfId="1972" priority="2613">
      <formula>$F87="RO-2"</formula>
    </cfRule>
    <cfRule type="expression" dxfId="1971" priority="2614">
      <formula>$F87="RO-3"</formula>
    </cfRule>
    <cfRule type="expression" dxfId="1970" priority="2612">
      <formula>$F87="RO-1"</formula>
    </cfRule>
    <cfRule type="expression" dxfId="1969" priority="2611">
      <formula>$F87="RO-Z"</formula>
    </cfRule>
    <cfRule type="expression" dxfId="1968" priority="2610">
      <formula>$F87="RO-V"</formula>
    </cfRule>
    <cfRule type="expression" dxfId="1967" priority="2609">
      <formula>$F87="Nic"</formula>
    </cfRule>
  </conditionalFormatting>
  <conditionalFormatting sqref="B87:E101">
    <cfRule type="expression" dxfId="1966" priority="2607">
      <formula>$F87="RO-2"</formula>
    </cfRule>
    <cfRule type="expression" dxfId="1965" priority="2606">
      <formula>$F87="RO-1"</formula>
    </cfRule>
    <cfRule type="expression" dxfId="1964" priority="2605">
      <formula>$F87="RO-Z"</formula>
    </cfRule>
    <cfRule type="expression" dxfId="1963" priority="2604">
      <formula>$F87="RO-V"</formula>
    </cfRule>
    <cfRule type="expression" dxfId="1962" priority="2630">
      <formula>$F87="RO-3"</formula>
    </cfRule>
    <cfRule type="expression" dxfId="1961" priority="2603">
      <formula>$F87="Nic"</formula>
    </cfRule>
    <cfRule type="expression" dxfId="1960" priority="2628">
      <formula>$F87="RO-1"</formula>
    </cfRule>
    <cfRule type="expression" dxfId="1959" priority="2627">
      <formula>$F87="RO-Z"</formula>
    </cfRule>
    <cfRule type="expression" dxfId="1958" priority="2626">
      <formula>$F87="RO-V"</formula>
    </cfRule>
    <cfRule type="expression" dxfId="1957" priority="2625">
      <formula>$F87="Nic"</formula>
    </cfRule>
    <cfRule type="expression" dxfId="1956" priority="2602">
      <formula>$F87="RO-3"</formula>
    </cfRule>
    <cfRule type="expression" dxfId="1955" priority="2601">
      <formula>$F87="RO-2"</formula>
    </cfRule>
    <cfRule type="expression" dxfId="1954" priority="2599">
      <formula>$F87="RO-Z"</formula>
    </cfRule>
    <cfRule type="expression" dxfId="1953" priority="2629">
      <formula>$F87="RO-2"</formula>
    </cfRule>
    <cfRule type="expression" dxfId="1952" priority="2598">
      <formula>$F87="RO-V"</formula>
    </cfRule>
    <cfRule type="expression" dxfId="1951" priority="2597">
      <formula>$F87="Nic"</formula>
    </cfRule>
    <cfRule type="expression" dxfId="1950" priority="2608">
      <formula>$F87="RO-3"</formula>
    </cfRule>
    <cfRule type="expression" dxfId="1949" priority="2600">
      <formula>$F87="RO-1"</formula>
    </cfRule>
  </conditionalFormatting>
  <conditionalFormatting sqref="B88:E88">
    <cfRule type="expression" dxfId="1948" priority="767">
      <formula>$F88="RO-Z"</formula>
    </cfRule>
    <cfRule type="expression" dxfId="1947" priority="771">
      <formula>$F88="Nic"</formula>
    </cfRule>
    <cfRule type="expression" dxfId="1946" priority="201">
      <formula>$F88="Nic"</formula>
    </cfRule>
    <cfRule type="expression" dxfId="1945" priority="200">
      <formula>$F88="RO-3"</formula>
    </cfRule>
    <cfRule type="expression" dxfId="1944" priority="199">
      <formula>$F88="RO-2"</formula>
    </cfRule>
    <cfRule type="expression" dxfId="1943" priority="198">
      <formula>$F88="RO-1"</formula>
    </cfRule>
    <cfRule type="expression" dxfId="1942" priority="197">
      <formula>$F88="RO-Z"</formula>
    </cfRule>
    <cfRule type="expression" dxfId="1941" priority="772">
      <formula>$F88="RO-V"</formula>
    </cfRule>
    <cfRule type="expression" dxfId="1940" priority="770">
      <formula>$F88="RO-3"</formula>
    </cfRule>
    <cfRule type="expression" dxfId="1939" priority="202">
      <formula>$F88="RO-V"</formula>
    </cfRule>
    <cfRule type="expression" dxfId="1938" priority="769">
      <formula>$F88="RO-2"</formula>
    </cfRule>
    <cfRule type="expression" dxfId="1937" priority="768">
      <formula>$F88="RO-1"</formula>
    </cfRule>
  </conditionalFormatting>
  <conditionalFormatting sqref="B88:E94 E95">
    <cfRule type="expression" dxfId="1936" priority="2592">
      <formula>$F88="RO-3"</formula>
    </cfRule>
    <cfRule type="expression" dxfId="1935" priority="2591">
      <formula>$F88="RO-2"</formula>
    </cfRule>
    <cfRule type="expression" dxfId="1934" priority="2590">
      <formula>$F88="RO-1"</formula>
    </cfRule>
    <cfRule type="expression" dxfId="1933" priority="2589">
      <formula>$F88="RO-Z"</formula>
    </cfRule>
    <cfRule type="expression" dxfId="1932" priority="2596">
      <formula>$F88="RO-3"</formula>
    </cfRule>
    <cfRule type="expression" dxfId="1931" priority="2622">
      <formula>$F88="RO-1"</formula>
    </cfRule>
    <cfRule type="expression" dxfId="1930" priority="2621">
      <formula>$F88="RO-Z"</formula>
    </cfRule>
    <cfRule type="expression" dxfId="1929" priority="2623">
      <formula>$F88="RO-2"</formula>
    </cfRule>
    <cfRule type="expression" dxfId="1928" priority="2624">
      <formula>$F88="RO-3"</formula>
    </cfRule>
    <cfRule type="expression" dxfId="1927" priority="2593">
      <formula>$F88="RO-Z"</formula>
    </cfRule>
    <cfRule type="expression" dxfId="1926" priority="2594">
      <formula>$F88="RO-1"</formula>
    </cfRule>
    <cfRule type="expression" dxfId="1925" priority="2595">
      <formula>$F88="RO-2"</formula>
    </cfRule>
  </conditionalFormatting>
  <conditionalFormatting sqref="B88:E101">
    <cfRule type="expression" dxfId="1924" priority="2588">
      <formula>$F88="RO-3"</formula>
    </cfRule>
    <cfRule type="expression" dxfId="1923" priority="2587">
      <formula>$F88="RO-2"</formula>
    </cfRule>
    <cfRule type="expression" dxfId="1922" priority="2586">
      <formula>$F88="RO-1"</formula>
    </cfRule>
    <cfRule type="expression" dxfId="1921" priority="2585">
      <formula>$F88="RO-Z"</formula>
    </cfRule>
    <cfRule type="expression" dxfId="1920" priority="2583">
      <formula>$F88="RO-2"</formula>
    </cfRule>
    <cfRule type="expression" dxfId="1919" priority="2582">
      <formula>$F88="RO-1"</formula>
    </cfRule>
    <cfRule type="expression" dxfId="1918" priority="2581">
      <formula>$F88="RO-Z"</formula>
    </cfRule>
    <cfRule type="expression" dxfId="1917" priority="2580">
      <formula>$F88="RO-3"</formula>
    </cfRule>
    <cfRule type="expression" dxfId="1916" priority="2579">
      <formula>$F88="RO-2"</formula>
    </cfRule>
    <cfRule type="expression" dxfId="1915" priority="2578">
      <formula>$F88="RO-1"</formula>
    </cfRule>
    <cfRule type="expression" dxfId="1914" priority="2577">
      <formula>$F88="RO-Z"</formula>
    </cfRule>
    <cfRule type="expression" dxfId="1913" priority="2584">
      <formula>$F88="RO-3"</formula>
    </cfRule>
  </conditionalFormatting>
  <conditionalFormatting sqref="B89:E89">
    <cfRule type="expression" dxfId="1912" priority="242">
      <formula>$F89="RO-V"</formula>
    </cfRule>
    <cfRule type="expression" dxfId="1911" priority="814">
      <formula>$F89="RO-1"</formula>
    </cfRule>
    <cfRule type="expression" dxfId="1910" priority="815">
      <formula>$F89="RO-2"</formula>
    </cfRule>
    <cfRule type="expression" dxfId="1909" priority="241">
      <formula>$F89="Nic"</formula>
    </cfRule>
    <cfRule type="expression" dxfId="1908" priority="816">
      <formula>$F89="RO-3"</formula>
    </cfRule>
    <cfRule type="expression" dxfId="1907" priority="812">
      <formula>$F89="RO-V"</formula>
    </cfRule>
    <cfRule type="expression" dxfId="1906" priority="243">
      <formula>$F89="RO-Z"</formula>
    </cfRule>
    <cfRule type="expression" dxfId="1905" priority="244">
      <formula>$F89="RO-1"</formula>
    </cfRule>
    <cfRule type="expression" dxfId="1904" priority="245">
      <formula>$F89="RO-2"</formula>
    </cfRule>
    <cfRule type="expression" dxfId="1903" priority="246">
      <formula>$F89="RO-3"</formula>
    </cfRule>
    <cfRule type="expression" dxfId="1902" priority="811">
      <formula>$F89="Nic"</formula>
    </cfRule>
    <cfRule type="expression" dxfId="1901" priority="813">
      <formula>$F89="RO-Z"</formula>
    </cfRule>
  </conditionalFormatting>
  <conditionalFormatting sqref="B95:E95">
    <cfRule type="expression" dxfId="1900" priority="112">
      <formula>$F95="RO-1"</formula>
    </cfRule>
    <cfRule type="expression" dxfId="1899" priority="113">
      <formula>$F95="RO-2"</formula>
    </cfRule>
    <cfRule type="expression" dxfId="1898" priority="114">
      <formula>$F95="RO-3"</formula>
    </cfRule>
    <cfRule type="expression" dxfId="1897" priority="116">
      <formula>$F95="RO-V"</formula>
    </cfRule>
    <cfRule type="expression" dxfId="1896" priority="117">
      <formula>$F95="RO-Z"</formula>
    </cfRule>
    <cfRule type="expression" dxfId="1895" priority="118">
      <formula>$F95="RO-1"</formula>
    </cfRule>
    <cfRule type="expression" dxfId="1894" priority="119">
      <formula>$F95="RO-2"</formula>
    </cfRule>
    <cfRule type="expression" dxfId="1893" priority="120">
      <formula>$F95="RO-3"</formula>
    </cfRule>
    <cfRule type="expression" dxfId="1892" priority="956">
      <formula>$F95="RO-1"</formula>
    </cfRule>
    <cfRule type="expression" dxfId="1891" priority="955">
      <formula>$F95="RO-Z"</formula>
    </cfRule>
    <cfRule type="expression" dxfId="1890" priority="972">
      <formula>$F95="RO-1"</formula>
    </cfRule>
    <cfRule type="expression" dxfId="1889" priority="973">
      <formula>$F95="RO-2"</formula>
    </cfRule>
    <cfRule type="expression" dxfId="1888" priority="974">
      <formula>$F95="RO-3"</formula>
    </cfRule>
    <cfRule type="expression" dxfId="1887" priority="975">
      <formula>$F95="Nic"</formula>
    </cfRule>
    <cfRule type="expression" dxfId="1886" priority="976">
      <formula>$F95="RO-V"</formula>
    </cfRule>
    <cfRule type="expression" dxfId="1885" priority="977">
      <formula>$F95="RO-Z"</formula>
    </cfRule>
    <cfRule type="expression" dxfId="1884" priority="978">
      <formula>$F95="RO-1"</formula>
    </cfRule>
    <cfRule type="expression" dxfId="1883" priority="979">
      <formula>$F95="RO-2"</formula>
    </cfRule>
    <cfRule type="expression" dxfId="1882" priority="980">
      <formula>$F95="RO-3"</formula>
    </cfRule>
    <cfRule type="expression" dxfId="1881" priority="981">
      <formula>$F95="Nic"</formula>
    </cfRule>
    <cfRule type="expression" dxfId="1880" priority="982">
      <formula>$F95="RO-V"</formula>
    </cfRule>
    <cfRule type="expression" dxfId="1879" priority="983">
      <formula>$F95="RO-Z"</formula>
    </cfRule>
    <cfRule type="expression" dxfId="1878" priority="984">
      <formula>$F95="RO-1"</formula>
    </cfRule>
    <cfRule type="expression" dxfId="1877" priority="985">
      <formula>$F95="RO-2"</formula>
    </cfRule>
    <cfRule type="expression" dxfId="1876" priority="957">
      <formula>$F95="RO-2"</formula>
    </cfRule>
    <cfRule type="expression" dxfId="1875" priority="406">
      <formula>$F95="RO-3"</formula>
    </cfRule>
    <cfRule type="expression" dxfId="1874" priority="405">
      <formula>$F95="RO-2"</formula>
    </cfRule>
    <cfRule type="expression" dxfId="1873" priority="404">
      <formula>$F95="RO-1"</formula>
    </cfRule>
    <cfRule type="expression" dxfId="1872" priority="403">
      <formula>$F95="RO-Z"</formula>
    </cfRule>
    <cfRule type="expression" dxfId="1871" priority="402">
      <formula>$F95="RO-V"</formula>
    </cfRule>
    <cfRule type="expression" dxfId="1870" priority="401">
      <formula>$F95="Nic"</formula>
    </cfRule>
    <cfRule type="expression" dxfId="1869" priority="400">
      <formula>$F95="RO-3"</formula>
    </cfRule>
    <cfRule type="expression" dxfId="1868" priority="399">
      <formula>$F95="RO-2"</formula>
    </cfRule>
    <cfRule type="expression" dxfId="1867" priority="398">
      <formula>$F95="RO-1"</formula>
    </cfRule>
    <cfRule type="expression" dxfId="1866" priority="397">
      <formula>$F95="RO-Z"</formula>
    </cfRule>
    <cfRule type="expression" dxfId="1865" priority="396">
      <formula>$F95="RO-V"</formula>
    </cfRule>
    <cfRule type="expression" dxfId="1864" priority="394">
      <formula>$F95="RO-3"</formula>
    </cfRule>
    <cfRule type="expression" dxfId="1863" priority="393">
      <formula>$F95="RO-2"</formula>
    </cfRule>
    <cfRule type="expression" dxfId="1862" priority="392">
      <formula>$F95="RO-1"</formula>
    </cfRule>
    <cfRule type="expression" dxfId="1861" priority="391">
      <formula>$F95="RO-Z"</formula>
    </cfRule>
    <cfRule type="expression" dxfId="1860" priority="390">
      <formula>$F95="RO-3"</formula>
    </cfRule>
    <cfRule type="expression" dxfId="1859" priority="389">
      <formula>$F95="RO-2"</formula>
    </cfRule>
    <cfRule type="expression" dxfId="1858" priority="388">
      <formula>$F95="RO-1"</formula>
    </cfRule>
    <cfRule type="expression" dxfId="1857" priority="387">
      <formula>$F95="RO-Z"</formula>
    </cfRule>
    <cfRule type="expression" dxfId="1856" priority="386">
      <formula>$F95="RO-V"</formula>
    </cfRule>
    <cfRule type="expression" dxfId="1855" priority="385">
      <formula>$F95="Nic"</formula>
    </cfRule>
    <cfRule type="expression" dxfId="1854" priority="384">
      <formula>$F95="RO-3"</formula>
    </cfRule>
    <cfRule type="expression" dxfId="1853" priority="383">
      <formula>$F95="RO-2"</formula>
    </cfRule>
    <cfRule type="expression" dxfId="1852" priority="382">
      <formula>$F95="RO-1"</formula>
    </cfRule>
    <cfRule type="expression" dxfId="1851" priority="381">
      <formula>$F95="RO-Z"</formula>
    </cfRule>
    <cfRule type="expression" dxfId="1850" priority="380">
      <formula>$F95="RO-V"</formula>
    </cfRule>
    <cfRule type="expression" dxfId="1849" priority="379">
      <formula>$F95="Nic"</formula>
    </cfRule>
    <cfRule type="expression" dxfId="1848" priority="378">
      <formula>$F95="RO-3"</formula>
    </cfRule>
    <cfRule type="expression" dxfId="1847" priority="377">
      <formula>$F95="RO-2"</formula>
    </cfRule>
    <cfRule type="expression" dxfId="1846" priority="376">
      <formula>$F95="RO-1"</formula>
    </cfRule>
    <cfRule type="expression" dxfId="1845" priority="375">
      <formula>$F95="RO-Z"</formula>
    </cfRule>
    <cfRule type="expression" dxfId="1844" priority="374">
      <formula>$F95="RO-V"</formula>
    </cfRule>
    <cfRule type="expression" dxfId="1843" priority="373">
      <formula>$F95="Nic"</formula>
    </cfRule>
    <cfRule type="expression" dxfId="1842" priority="372">
      <formula>$F95="RO-3"</formula>
    </cfRule>
    <cfRule type="expression" dxfId="1841" priority="371">
      <formula>$F95="RO-2"</formula>
    </cfRule>
    <cfRule type="expression" dxfId="1840" priority="370">
      <formula>$F95="RO-1"</formula>
    </cfRule>
    <cfRule type="expression" dxfId="1839" priority="369">
      <formula>$F95="RO-Z"</formula>
    </cfRule>
    <cfRule type="expression" dxfId="1838" priority="368">
      <formula>$F95="RO-V"</formula>
    </cfRule>
    <cfRule type="expression" dxfId="1837" priority="367">
      <formula>$F95="Nic"</formula>
    </cfRule>
    <cfRule type="expression" dxfId="1836" priority="366">
      <formula>$F95="RO-3"</formula>
    </cfRule>
    <cfRule type="expression" dxfId="1835" priority="365">
      <formula>$F95="RO-2"</formula>
    </cfRule>
    <cfRule type="expression" dxfId="1834" priority="364">
      <formula>$F95="RO-1"</formula>
    </cfRule>
    <cfRule type="expression" dxfId="1833" priority="363">
      <formula>$F95="RO-Z"</formula>
    </cfRule>
    <cfRule type="expression" dxfId="1832" priority="362">
      <formula>$F95="RO-3"</formula>
    </cfRule>
    <cfRule type="expression" dxfId="1831" priority="361">
      <formula>$F95="RO-2"</formula>
    </cfRule>
    <cfRule type="expression" dxfId="1830" priority="360">
      <formula>$F95="RO-1"</formula>
    </cfRule>
    <cfRule type="expression" dxfId="1829" priority="359">
      <formula>$F95="RO-Z"</formula>
    </cfRule>
    <cfRule type="expression" dxfId="1828" priority="358">
      <formula>$F95="RO-3"</formula>
    </cfRule>
    <cfRule type="expression" dxfId="1827" priority="357">
      <formula>$F95="RO-2"</formula>
    </cfRule>
    <cfRule type="expression" dxfId="1826" priority="356">
      <formula>$F95="RO-1"</formula>
    </cfRule>
    <cfRule type="expression" dxfId="1825" priority="355">
      <formula>$F95="RO-Z"</formula>
    </cfRule>
    <cfRule type="expression" dxfId="1824" priority="354">
      <formula>$F95="RO-3"</formula>
    </cfRule>
    <cfRule type="expression" dxfId="1823" priority="353">
      <formula>$F95="RO-2"</formula>
    </cfRule>
    <cfRule type="expression" dxfId="1822" priority="352">
      <formula>$F95="RO-1"</formula>
    </cfRule>
    <cfRule type="expression" dxfId="1821" priority="351">
      <formula>$F95="RO-Z"</formula>
    </cfRule>
    <cfRule type="expression" dxfId="1820" priority="350">
      <formula>$F95="RO-3"</formula>
    </cfRule>
    <cfRule type="expression" dxfId="1819" priority="349">
      <formula>$F95="RO-2"</formula>
    </cfRule>
    <cfRule type="expression" dxfId="1818" priority="348">
      <formula>$F95="RO-1"</formula>
    </cfRule>
    <cfRule type="expression" dxfId="1817" priority="347">
      <formula>$F95="RO-Z"</formula>
    </cfRule>
    <cfRule type="expression" dxfId="1816" priority="1014">
      <formula>$F95="RO-3"</formula>
    </cfRule>
    <cfRule type="expression" dxfId="1815" priority="1013">
      <formula>$F95="RO-2"</formula>
    </cfRule>
    <cfRule type="expression" dxfId="1814" priority="1012">
      <formula>$F95="RO-1"</formula>
    </cfRule>
    <cfRule type="expression" dxfId="1813" priority="1011">
      <formula>$F95="RO-Z"</formula>
    </cfRule>
    <cfRule type="expression" dxfId="1812" priority="1010">
      <formula>$F95="RO-V"</formula>
    </cfRule>
    <cfRule type="expression" dxfId="1811" priority="1009">
      <formula>$F95="Nic"</formula>
    </cfRule>
    <cfRule type="expression" dxfId="1810" priority="1008">
      <formula>$F95="RO-3"</formula>
    </cfRule>
    <cfRule type="expression" dxfId="1809" priority="1007">
      <formula>$F95="RO-2"</formula>
    </cfRule>
    <cfRule type="expression" dxfId="1808" priority="1006">
      <formula>$F95="RO-1"</formula>
    </cfRule>
    <cfRule type="expression" dxfId="1807" priority="1005">
      <formula>$F95="RO-Z"</formula>
    </cfRule>
    <cfRule type="expression" dxfId="1806" priority="1004">
      <formula>$F95="RO-V"</formula>
    </cfRule>
    <cfRule type="expression" dxfId="1805" priority="1003">
      <formula>$F95="Nic"</formula>
    </cfRule>
    <cfRule type="expression" dxfId="1804" priority="1002">
      <formula>$F95="RO-3"</formula>
    </cfRule>
    <cfRule type="expression" dxfId="1803" priority="1001">
      <formula>$F95="RO-2"</formula>
    </cfRule>
    <cfRule type="expression" dxfId="1802" priority="1000">
      <formula>$F95="RO-1"</formula>
    </cfRule>
    <cfRule type="expression" dxfId="1801" priority="999">
      <formula>$F95="RO-Z"</formula>
    </cfRule>
    <cfRule type="expression" dxfId="1800" priority="998">
      <formula>$F95="RO-3"</formula>
    </cfRule>
    <cfRule type="expression" dxfId="1799" priority="997">
      <formula>$F95="RO-2"</formula>
    </cfRule>
    <cfRule type="expression" dxfId="1798" priority="996">
      <formula>$F95="RO-1"</formula>
    </cfRule>
    <cfRule type="expression" dxfId="1797" priority="995">
      <formula>$F95="RO-Z"</formula>
    </cfRule>
    <cfRule type="expression" dxfId="1796" priority="994">
      <formula>$F95="RO-V"</formula>
    </cfRule>
    <cfRule type="expression" dxfId="1795" priority="993">
      <formula>$F95="Nic"</formula>
    </cfRule>
    <cfRule type="expression" dxfId="1794" priority="992">
      <formula>$F95="RO-3"</formula>
    </cfRule>
    <cfRule type="expression" dxfId="1793" priority="991">
      <formula>$F95="RO-2"</formula>
    </cfRule>
    <cfRule type="expression" dxfId="1792" priority="990">
      <formula>$F95="RO-1"</formula>
    </cfRule>
    <cfRule type="expression" dxfId="1791" priority="989">
      <formula>$F95="RO-Z"</formula>
    </cfRule>
    <cfRule type="expression" dxfId="1790" priority="988">
      <formula>$F95="RO-V"</formula>
    </cfRule>
    <cfRule type="expression" dxfId="1789" priority="987">
      <formula>$F95="Nic"</formula>
    </cfRule>
    <cfRule type="expression" dxfId="1788" priority="986">
      <formula>$F95="RO-3"</formula>
    </cfRule>
    <cfRule type="expression" dxfId="1787" priority="115">
      <formula>$F95="Nic"</formula>
    </cfRule>
    <cfRule type="expression" dxfId="1786" priority="61">
      <formula>$F95="RO-Z"</formula>
    </cfRule>
    <cfRule type="expression" dxfId="1785" priority="62">
      <formula>$F95="RO-1"</formula>
    </cfRule>
    <cfRule type="expression" dxfId="1784" priority="63">
      <formula>$F95="RO-2"</formula>
    </cfRule>
    <cfRule type="expression" dxfId="1783" priority="64">
      <formula>$F95="RO-3"</formula>
    </cfRule>
    <cfRule type="expression" dxfId="1782" priority="65">
      <formula>$F95="RO-Z"</formula>
    </cfRule>
    <cfRule type="expression" dxfId="1781" priority="66">
      <formula>$F95="RO-1"</formula>
    </cfRule>
    <cfRule type="expression" dxfId="1780" priority="67">
      <formula>$F95="RO-2"</formula>
    </cfRule>
    <cfRule type="expression" dxfId="1779" priority="68">
      <formula>$F95="RO-3"</formula>
    </cfRule>
    <cfRule type="expression" dxfId="1778" priority="69">
      <formula>$F95="RO-Z"</formula>
    </cfRule>
    <cfRule type="expression" dxfId="1777" priority="690">
      <formula>$F95="RO-3"</formula>
    </cfRule>
    <cfRule type="expression" dxfId="1776" priority="689">
      <formula>$F95="RO-2"</formula>
    </cfRule>
    <cfRule type="expression" dxfId="1775" priority="688">
      <formula>$F95="RO-1"</formula>
    </cfRule>
    <cfRule type="expression" dxfId="1774" priority="687">
      <formula>$F95="RO-Z"</formula>
    </cfRule>
    <cfRule type="expression" dxfId="1773" priority="686">
      <formula>$F95="RO-V"</formula>
    </cfRule>
    <cfRule type="expression" dxfId="1772" priority="685">
      <formula>$F95="Nic"</formula>
    </cfRule>
    <cfRule type="expression" dxfId="1771" priority="684">
      <formula>$F95="RO-3"</formula>
    </cfRule>
    <cfRule type="expression" dxfId="1770" priority="683">
      <formula>$F95="RO-2"</formula>
    </cfRule>
    <cfRule type="expression" dxfId="1769" priority="682">
      <formula>$F95="RO-1"</formula>
    </cfRule>
    <cfRule type="expression" dxfId="1768" priority="681">
      <formula>$F95="RO-Z"</formula>
    </cfRule>
    <cfRule type="expression" dxfId="1767" priority="680">
      <formula>$F95="RO-V"</formula>
    </cfRule>
    <cfRule type="expression" dxfId="1766" priority="679">
      <formula>$F95="Nic"</formula>
    </cfRule>
    <cfRule type="expression" dxfId="1765" priority="678">
      <formula>$F95="RO-3"</formula>
    </cfRule>
    <cfRule type="expression" dxfId="1764" priority="677">
      <formula>$F95="RO-2"</formula>
    </cfRule>
    <cfRule type="expression" dxfId="1763" priority="70">
      <formula>$F95="RO-1"</formula>
    </cfRule>
    <cfRule type="expression" dxfId="1762" priority="675">
      <formula>$F95="RO-Z"</formula>
    </cfRule>
    <cfRule type="expression" dxfId="1761" priority="674">
      <formula>$F95="RO-3"</formula>
    </cfRule>
    <cfRule type="expression" dxfId="1760" priority="673">
      <formula>$F95="RO-2"</formula>
    </cfRule>
    <cfRule type="expression" dxfId="1759" priority="672">
      <formula>$F95="RO-1"</formula>
    </cfRule>
    <cfRule type="expression" dxfId="1758" priority="671">
      <formula>$F95="RO-Z"</formula>
    </cfRule>
    <cfRule type="expression" dxfId="1757" priority="670">
      <formula>$F95="RO-V"</formula>
    </cfRule>
    <cfRule type="expression" dxfId="1756" priority="669">
      <formula>$F95="Nic"</formula>
    </cfRule>
    <cfRule type="expression" dxfId="1755" priority="668">
      <formula>$F95="RO-3"</formula>
    </cfRule>
    <cfRule type="expression" dxfId="1754" priority="667">
      <formula>$F95="RO-2"</formula>
    </cfRule>
    <cfRule type="expression" dxfId="1753" priority="666">
      <formula>$F95="RO-1"</formula>
    </cfRule>
    <cfRule type="expression" dxfId="1752" priority="665">
      <formula>$F95="RO-Z"</formula>
    </cfRule>
    <cfRule type="expression" dxfId="1751" priority="664">
      <formula>$F95="RO-V"</formula>
    </cfRule>
    <cfRule type="expression" dxfId="1750" priority="663">
      <formula>$F95="Nic"</formula>
    </cfRule>
    <cfRule type="expression" dxfId="1749" priority="662">
      <formula>$F95="RO-3"</formula>
    </cfRule>
    <cfRule type="expression" dxfId="1748" priority="661">
      <formula>$F95="RO-2"</formula>
    </cfRule>
    <cfRule type="expression" dxfId="1747" priority="660">
      <formula>$F95="RO-1"</formula>
    </cfRule>
    <cfRule type="expression" dxfId="1746" priority="659">
      <formula>$F95="RO-Z"</formula>
    </cfRule>
    <cfRule type="expression" dxfId="1745" priority="658">
      <formula>$F95="RO-V"</formula>
    </cfRule>
    <cfRule type="expression" dxfId="1744" priority="657">
      <formula>$F95="Nic"</formula>
    </cfRule>
    <cfRule type="expression" dxfId="1743" priority="656">
      <formula>$F95="RO-3"</formula>
    </cfRule>
    <cfRule type="expression" dxfId="1742" priority="655">
      <formula>$F95="RO-2"</formula>
    </cfRule>
    <cfRule type="expression" dxfId="1741" priority="654">
      <formula>$F95="RO-1"</formula>
    </cfRule>
    <cfRule type="expression" dxfId="1740" priority="653">
      <formula>$F95="RO-Z"</formula>
    </cfRule>
    <cfRule type="expression" dxfId="1739" priority="652">
      <formula>$F95="RO-V"</formula>
    </cfRule>
    <cfRule type="expression" dxfId="1738" priority="651">
      <formula>$F95="Nic"</formula>
    </cfRule>
    <cfRule type="expression" dxfId="1737" priority="650">
      <formula>$F95="RO-3"</formula>
    </cfRule>
    <cfRule type="expression" dxfId="1736" priority="649">
      <formula>$F95="RO-2"</formula>
    </cfRule>
    <cfRule type="expression" dxfId="1735" priority="648">
      <formula>$F95="RO-1"</formula>
    </cfRule>
    <cfRule type="expression" dxfId="1734" priority="647">
      <formula>$F95="RO-Z"</formula>
    </cfRule>
    <cfRule type="expression" dxfId="1733" priority="646">
      <formula>$F95="RO-3"</formula>
    </cfRule>
    <cfRule type="expression" dxfId="1732" priority="645">
      <formula>$F95="RO-2"</formula>
    </cfRule>
    <cfRule type="expression" dxfId="1731" priority="644">
      <formula>$F95="RO-1"</formula>
    </cfRule>
    <cfRule type="expression" dxfId="1730" priority="643">
      <formula>$F95="RO-Z"</formula>
    </cfRule>
    <cfRule type="expression" dxfId="1729" priority="642">
      <formula>$F95="RO-3"</formula>
    </cfRule>
    <cfRule type="expression" dxfId="1728" priority="641">
      <formula>$F95="RO-2"</formula>
    </cfRule>
    <cfRule type="expression" dxfId="1727" priority="640">
      <formula>$F95="RO-1"</formula>
    </cfRule>
    <cfRule type="expression" dxfId="1726" priority="639">
      <formula>$F95="RO-Z"</formula>
    </cfRule>
    <cfRule type="expression" dxfId="1725" priority="638">
      <formula>$F95="RO-3"</formula>
    </cfRule>
    <cfRule type="expression" dxfId="1724" priority="637">
      <formula>$F95="RO-2"</formula>
    </cfRule>
    <cfRule type="expression" dxfId="1723" priority="636">
      <formula>$F95="RO-1"</formula>
    </cfRule>
    <cfRule type="expression" dxfId="1722" priority="635">
      <formula>$F95="RO-Z"</formula>
    </cfRule>
    <cfRule type="expression" dxfId="1721" priority="634">
      <formula>$F95="RO-3"</formula>
    </cfRule>
    <cfRule type="expression" dxfId="1720" priority="633">
      <formula>$F95="RO-2"</formula>
    </cfRule>
    <cfRule type="expression" dxfId="1719" priority="632">
      <formula>$F95="RO-1"</formula>
    </cfRule>
    <cfRule type="expression" dxfId="1718" priority="631">
      <formula>$F95="RO-Z"</formula>
    </cfRule>
    <cfRule type="expression" dxfId="1717" priority="676">
      <formula>$F95="RO-1"</formula>
    </cfRule>
    <cfRule type="expression" dxfId="1716" priority="395">
      <formula>$F95="Nic"</formula>
    </cfRule>
    <cfRule type="expression" dxfId="1715" priority="71">
      <formula>$F95="RO-2"</formula>
    </cfRule>
    <cfRule type="expression" dxfId="1714" priority="72">
      <formula>$F95="RO-3"</formula>
    </cfRule>
    <cfRule type="expression" dxfId="1713" priority="73">
      <formula>$F95="RO-Z"</formula>
    </cfRule>
    <cfRule type="expression" dxfId="1712" priority="74">
      <formula>$F95="RO-1"</formula>
    </cfRule>
    <cfRule type="expression" dxfId="1711" priority="75">
      <formula>$F95="RO-2"</formula>
    </cfRule>
    <cfRule type="expression" dxfId="1710" priority="76">
      <formula>$F95="RO-3"</formula>
    </cfRule>
    <cfRule type="expression" dxfId="1709" priority="77">
      <formula>$F95="RO-Z"</formula>
    </cfRule>
    <cfRule type="expression" dxfId="1708" priority="78">
      <formula>$F95="RO-1"</formula>
    </cfRule>
    <cfRule type="expression" dxfId="1707" priority="79">
      <formula>$F95="RO-2"</formula>
    </cfRule>
    <cfRule type="expression" dxfId="1706" priority="80">
      <formula>$F95="RO-3"</formula>
    </cfRule>
    <cfRule type="expression" dxfId="1705" priority="81">
      <formula>$F95="Nic"</formula>
    </cfRule>
    <cfRule type="expression" dxfId="1704" priority="82">
      <formula>$F95="RO-V"</formula>
    </cfRule>
    <cfRule type="expression" dxfId="1703" priority="83">
      <formula>$F95="RO-Z"</formula>
    </cfRule>
    <cfRule type="expression" dxfId="1702" priority="84">
      <formula>$F95="RO-1"</formula>
    </cfRule>
    <cfRule type="expression" dxfId="1701" priority="85">
      <formula>$F95="RO-2"</formula>
    </cfRule>
    <cfRule type="expression" dxfId="1700" priority="86">
      <formula>$F95="RO-3"</formula>
    </cfRule>
    <cfRule type="expression" dxfId="1699" priority="87">
      <formula>$F95="Nic"</formula>
    </cfRule>
    <cfRule type="expression" dxfId="1698" priority="88">
      <formula>$F95="RO-V"</formula>
    </cfRule>
    <cfRule type="expression" dxfId="1697" priority="89">
      <formula>$F95="RO-Z"</formula>
    </cfRule>
    <cfRule type="expression" dxfId="1696" priority="90">
      <formula>$F95="RO-1"</formula>
    </cfRule>
    <cfRule type="expression" dxfId="1695" priority="971">
      <formula>$F95="RO-Z"</formula>
    </cfRule>
    <cfRule type="expression" dxfId="1694" priority="970">
      <formula>$F95="RO-3"</formula>
    </cfRule>
    <cfRule type="expression" dxfId="1693" priority="91">
      <formula>$F95="RO-2"</formula>
    </cfRule>
    <cfRule type="expression" dxfId="1692" priority="92">
      <formula>$F95="RO-3"</formula>
    </cfRule>
    <cfRule type="expression" dxfId="1691" priority="93">
      <formula>$F95="Nic"</formula>
    </cfRule>
    <cfRule type="expression" dxfId="1690" priority="94">
      <formula>$F95="RO-V"</formula>
    </cfRule>
    <cfRule type="expression" dxfId="1689" priority="95">
      <formula>$F95="RO-Z"</formula>
    </cfRule>
    <cfRule type="expression" dxfId="1688" priority="96">
      <formula>$F95="RO-1"</formula>
    </cfRule>
    <cfRule type="expression" dxfId="1687" priority="97">
      <formula>$F95="RO-2"</formula>
    </cfRule>
    <cfRule type="expression" dxfId="1686" priority="98">
      <formula>$F95="RO-3"</formula>
    </cfRule>
    <cfRule type="expression" dxfId="1685" priority="99">
      <formula>$F95="Nic"</formula>
    </cfRule>
    <cfRule type="expression" dxfId="1684" priority="100">
      <formula>$F95="RO-V"</formula>
    </cfRule>
    <cfRule type="expression" dxfId="1683" priority="969">
      <formula>$F95="RO-2"</formula>
    </cfRule>
    <cfRule type="expression" dxfId="1682" priority="968">
      <formula>$F95="RO-1"</formula>
    </cfRule>
    <cfRule type="expression" dxfId="1681" priority="967">
      <formula>$F95="RO-Z"</formula>
    </cfRule>
    <cfRule type="expression" dxfId="1680" priority="966">
      <formula>$F95="RO-3"</formula>
    </cfRule>
    <cfRule type="expression" dxfId="1679" priority="965">
      <formula>$F95="RO-2"</formula>
    </cfRule>
    <cfRule type="expression" dxfId="1678" priority="964">
      <formula>$F95="RO-1"</formula>
    </cfRule>
    <cfRule type="expression" dxfId="1677" priority="963">
      <formula>$F95="RO-Z"</formula>
    </cfRule>
    <cfRule type="expression" dxfId="1676" priority="962">
      <formula>$F95="RO-3"</formula>
    </cfRule>
    <cfRule type="expression" dxfId="1675" priority="961">
      <formula>$F95="RO-2"</formula>
    </cfRule>
    <cfRule type="expression" dxfId="1674" priority="960">
      <formula>$F95="RO-1"</formula>
    </cfRule>
    <cfRule type="expression" dxfId="1673" priority="959">
      <formula>$F95="RO-Z"</formula>
    </cfRule>
    <cfRule type="expression" dxfId="1672" priority="958">
      <formula>$F95="RO-3"</formula>
    </cfRule>
    <cfRule type="expression" dxfId="1671" priority="101">
      <formula>$F95="RO-Z"</formula>
    </cfRule>
    <cfRule type="expression" dxfId="1670" priority="102">
      <formula>$F95="RO-1"</formula>
    </cfRule>
    <cfRule type="expression" dxfId="1669" priority="103">
      <formula>$F95="RO-2"</formula>
    </cfRule>
    <cfRule type="expression" dxfId="1668" priority="104">
      <formula>$F95="RO-3"</formula>
    </cfRule>
    <cfRule type="expression" dxfId="1667" priority="105">
      <formula>$F95="RO-Z"</formula>
    </cfRule>
    <cfRule type="expression" dxfId="1666" priority="106">
      <formula>$F95="RO-1"</formula>
    </cfRule>
    <cfRule type="expression" dxfId="1665" priority="107">
      <formula>$F95="RO-2"</formula>
    </cfRule>
    <cfRule type="expression" dxfId="1664" priority="108">
      <formula>$F95="RO-3"</formula>
    </cfRule>
    <cfRule type="expression" dxfId="1663" priority="109">
      <formula>$F95="Nic"</formula>
    </cfRule>
    <cfRule type="expression" dxfId="1662" priority="110">
      <formula>$F95="RO-V"</formula>
    </cfRule>
    <cfRule type="expression" dxfId="1661" priority="111">
      <formula>$F95="RO-Z"</formula>
    </cfRule>
  </conditionalFormatting>
  <conditionalFormatting sqref="B99:E106 E107">
    <cfRule type="expression" dxfId="1660" priority="57">
      <formula>$F99="RO-Z"</formula>
    </cfRule>
    <cfRule type="expression" dxfId="1659" priority="930">
      <formula>$F99="RO-1"</formula>
    </cfRule>
    <cfRule type="expression" dxfId="1658" priority="929">
      <formula>$F99="RO-Z"</formula>
    </cfRule>
    <cfRule type="expression" dxfId="1657" priority="928">
      <formula>$F99="RO-V"</formula>
    </cfRule>
    <cfRule type="expression" dxfId="1656" priority="927">
      <formula>$F99="Nic"</formula>
    </cfRule>
    <cfRule type="expression" dxfId="1655" priority="327">
      <formula>$F99="RO-Z"</formula>
    </cfRule>
    <cfRule type="expression" dxfId="1654" priority="607">
      <formula>$F99="RO-2"</formula>
    </cfRule>
    <cfRule type="expression" dxfId="1653" priority="40">
      <formula>$F99="RO-V"</formula>
    </cfRule>
    <cfRule type="expression" dxfId="1652" priority="325">
      <formula>$F99="Nic"</formula>
    </cfRule>
    <cfRule type="expression" dxfId="1651" priority="326">
      <formula>$F99="RO-V"</formula>
    </cfRule>
    <cfRule type="expression" dxfId="1650" priority="603">
      <formula>$F99="Nic"</formula>
    </cfRule>
    <cfRule type="expression" dxfId="1649" priority="604">
      <formula>$F99="RO-V"</formula>
    </cfRule>
    <cfRule type="expression" dxfId="1648" priority="949">
      <formula>$F99="Nic"</formula>
    </cfRule>
    <cfRule type="expression" dxfId="1647" priority="950">
      <formula>$F99="RO-V"</formula>
    </cfRule>
    <cfRule type="expression" dxfId="1646" priority="951">
      <formula>$F99="RO-Z"</formula>
    </cfRule>
    <cfRule type="expression" dxfId="1645" priority="952">
      <formula>$F99="RO-1"</formula>
    </cfRule>
    <cfRule type="expression" dxfId="1644" priority="953">
      <formula>$F99="RO-2"</formula>
    </cfRule>
    <cfRule type="expression" dxfId="1643" priority="954">
      <formula>$F99="RO-3"</formula>
    </cfRule>
    <cfRule type="expression" dxfId="1642" priority="328">
      <formula>$F99="RO-1"</formula>
    </cfRule>
    <cfRule type="expression" dxfId="1641" priority="605">
      <formula>$F99="RO-Z"</formula>
    </cfRule>
    <cfRule type="expression" dxfId="1640" priority="44">
      <formula>$F99="RO-3"</formula>
    </cfRule>
    <cfRule type="expression" dxfId="1639" priority="43">
      <formula>$F99="RO-2"</formula>
    </cfRule>
    <cfRule type="expression" dxfId="1638" priority="42">
      <formula>$F99="RO-1"</formula>
    </cfRule>
    <cfRule type="expression" dxfId="1637" priority="329">
      <formula>$F99="RO-2"</formula>
    </cfRule>
    <cfRule type="expression" dxfId="1636" priority="609">
      <formula>$F99="Nic"</formula>
    </cfRule>
    <cfRule type="expression" dxfId="1635" priority="330">
      <formula>$F99="RO-3"</formula>
    </cfRule>
    <cfRule type="expression" dxfId="1634" priority="33">
      <formula>$F99="Nic"</formula>
    </cfRule>
    <cfRule type="expression" dxfId="1633" priority="34">
      <formula>$F99="RO-V"</formula>
    </cfRule>
    <cfRule type="expression" dxfId="1632" priority="35">
      <formula>$F99="RO-Z"</formula>
    </cfRule>
    <cfRule type="expression" dxfId="1631" priority="346">
      <formula>$F99="RO-3"</formula>
    </cfRule>
    <cfRule type="expression" dxfId="1630" priority="345">
      <formula>$F99="RO-2"</formula>
    </cfRule>
    <cfRule type="expression" dxfId="1629" priority="344">
      <formula>$F99="RO-1"</formula>
    </cfRule>
    <cfRule type="expression" dxfId="1628" priority="343">
      <formula>$F99="RO-Z"</formula>
    </cfRule>
    <cfRule type="expression" dxfId="1627" priority="41">
      <formula>$F99="RO-Z"</formula>
    </cfRule>
    <cfRule type="expression" dxfId="1626" priority="630">
      <formula>$F99="RO-3"</formula>
    </cfRule>
    <cfRule type="expression" dxfId="1625" priority="629">
      <formula>$F99="RO-2"</formula>
    </cfRule>
    <cfRule type="expression" dxfId="1624" priority="628">
      <formula>$F99="RO-1"</formula>
    </cfRule>
    <cfRule type="expression" dxfId="1623" priority="36">
      <formula>$F99="RO-1"</formula>
    </cfRule>
    <cfRule type="expression" dxfId="1622" priority="37">
      <formula>$F99="RO-2"</formula>
    </cfRule>
    <cfRule type="expression" dxfId="1621" priority="38">
      <formula>$F99="RO-3"</formula>
    </cfRule>
    <cfRule type="expression" dxfId="1620" priority="39">
      <formula>$F99="Nic"</formula>
    </cfRule>
    <cfRule type="expression" dxfId="1619" priority="319">
      <formula>$F99="Nic"</formula>
    </cfRule>
    <cfRule type="expression" dxfId="1618" priority="320">
      <formula>$F99="RO-V"</formula>
    </cfRule>
    <cfRule type="expression" dxfId="1617" priority="321">
      <formula>$F99="RO-Z"</formula>
    </cfRule>
    <cfRule type="expression" dxfId="1616" priority="322">
      <formula>$F99="RO-1"</formula>
    </cfRule>
    <cfRule type="expression" dxfId="1615" priority="60">
      <formula>$F99="RO-3"</formula>
    </cfRule>
    <cfRule type="expression" dxfId="1614" priority="59">
      <formula>$F99="RO-2"</formula>
    </cfRule>
    <cfRule type="expression" dxfId="1613" priority="58">
      <formula>$F99="RO-1"</formula>
    </cfRule>
    <cfRule type="expression" dxfId="1612" priority="323">
      <formula>$F99="RO-2"</formula>
    </cfRule>
    <cfRule type="expression" dxfId="1611" priority="56">
      <formula>$F99="RO-V"</formula>
    </cfRule>
    <cfRule type="expression" dxfId="1610" priority="55">
      <formula>$F99="Nic"</formula>
    </cfRule>
    <cfRule type="expression" dxfId="1609" priority="627">
      <formula>$F99="RO-Z"</formula>
    </cfRule>
    <cfRule type="expression" dxfId="1608" priority="626">
      <formula>$F99="RO-V"</formula>
    </cfRule>
    <cfRule type="expression" dxfId="1607" priority="625">
      <formula>$F99="Nic"</formula>
    </cfRule>
    <cfRule type="expression" dxfId="1606" priority="608">
      <formula>$F99="RO-3"</formula>
    </cfRule>
    <cfRule type="expression" dxfId="1605" priority="614">
      <formula>$F99="RO-3"</formula>
    </cfRule>
    <cfRule type="expression" dxfId="1604" priority="613">
      <formula>$F99="RO-2"</formula>
    </cfRule>
    <cfRule type="expression" dxfId="1603" priority="324">
      <formula>$F99="RO-3"</formula>
    </cfRule>
    <cfRule type="expression" dxfId="1602" priority="342">
      <formula>$F99="RO-V"</formula>
    </cfRule>
    <cfRule type="expression" dxfId="1601" priority="341">
      <formula>$F99="Nic"</formula>
    </cfRule>
    <cfRule type="expression" dxfId="1600" priority="612">
      <formula>$F99="RO-1"</formula>
    </cfRule>
    <cfRule type="expression" dxfId="1599" priority="611">
      <formula>$F99="RO-Z"</formula>
    </cfRule>
    <cfRule type="expression" dxfId="1598" priority="610">
      <formula>$F99="RO-V"</formula>
    </cfRule>
    <cfRule type="expression" dxfId="1597" priority="606">
      <formula>$F99="RO-1"</formula>
    </cfRule>
    <cfRule type="expression" dxfId="1596" priority="931">
      <formula>$F99="RO-2"</formula>
    </cfRule>
    <cfRule type="expression" dxfId="1595" priority="932">
      <formula>$F99="RO-3"</formula>
    </cfRule>
    <cfRule type="expression" dxfId="1594" priority="933">
      <formula>$F99="Nic"</formula>
    </cfRule>
    <cfRule type="expression" dxfId="1593" priority="934">
      <formula>$F99="RO-V"</formula>
    </cfRule>
    <cfRule type="expression" dxfId="1592" priority="935">
      <formula>$F99="RO-Z"</formula>
    </cfRule>
    <cfRule type="expression" dxfId="1591" priority="936">
      <formula>$F99="RO-1"</formula>
    </cfRule>
    <cfRule type="expression" dxfId="1590" priority="937">
      <formula>$F99="RO-2"</formula>
    </cfRule>
    <cfRule type="expression" dxfId="1589" priority="938">
      <formula>$F99="RO-3"</formula>
    </cfRule>
  </conditionalFormatting>
  <conditionalFormatting sqref="B99:E112">
    <cfRule type="expression" dxfId="1588" priority="312">
      <formula>$F99="RO-3"</formula>
    </cfRule>
    <cfRule type="expression" dxfId="1587" priority="311">
      <formula>$F99="RO-2"</formula>
    </cfRule>
    <cfRule type="expression" dxfId="1586" priority="310">
      <formula>$F99="RO-1"</formula>
    </cfRule>
    <cfRule type="expression" dxfId="1585" priority="309">
      <formula>$F99="RO-Z"</formula>
    </cfRule>
    <cfRule type="expression" dxfId="1584" priority="308">
      <formula>$F99="RO-V"</formula>
    </cfRule>
    <cfRule type="expression" dxfId="1583" priority="307">
      <formula>$F99="Nic"</formula>
    </cfRule>
    <cfRule type="expression" dxfId="1582" priority="54">
      <formula>$F99="RO-3"</formula>
    </cfRule>
    <cfRule type="expression" dxfId="1581" priority="53">
      <formula>$F99="RO-2"</formula>
    </cfRule>
    <cfRule type="expression" dxfId="1580" priority="52">
      <formula>$F99="RO-1"</formula>
    </cfRule>
    <cfRule type="expression" dxfId="1579" priority="51">
      <formula>$F99="RO-Z"</formula>
    </cfRule>
    <cfRule type="expression" dxfId="1578" priority="50">
      <formula>$F99="RO-V"</formula>
    </cfRule>
    <cfRule type="expression" dxfId="1577" priority="49">
      <formula>$F99="Nic"</formula>
    </cfRule>
    <cfRule type="expression" dxfId="1576" priority="340">
      <formula>$F99="RO-3"</formula>
    </cfRule>
    <cfRule type="expression" dxfId="1575" priority="339">
      <formula>$F99="RO-2"</formula>
    </cfRule>
    <cfRule type="expression" dxfId="1574" priority="338">
      <formula>$F99="RO-1"</formula>
    </cfRule>
    <cfRule type="expression" dxfId="1573" priority="337">
      <formula>$F99="RO-Z"</formula>
    </cfRule>
    <cfRule type="expression" dxfId="1572" priority="336">
      <formula>$F99="RO-V"</formula>
    </cfRule>
    <cfRule type="expression" dxfId="1571" priority="335">
      <formula>$F99="Nic"</formula>
    </cfRule>
    <cfRule type="expression" dxfId="1570" priority="624">
      <formula>$F99="RO-3"</formula>
    </cfRule>
    <cfRule type="expression" dxfId="1569" priority="623">
      <formula>$F99="RO-2"</formula>
    </cfRule>
    <cfRule type="expression" dxfId="1568" priority="622">
      <formula>$F99="RO-1"</formula>
    </cfRule>
    <cfRule type="expression" dxfId="1567" priority="621">
      <formula>$F99="RO-Z"</formula>
    </cfRule>
    <cfRule type="expression" dxfId="1566" priority="620">
      <formula>$F99="RO-V"</formula>
    </cfRule>
    <cfRule type="expression" dxfId="1565" priority="619">
      <formula>$F99="Nic"</formula>
    </cfRule>
    <cfRule type="expression" dxfId="1564" priority="922">
      <formula>$F99="RO-V"</formula>
    </cfRule>
    <cfRule type="expression" dxfId="1563" priority="602">
      <formula>$F99="RO-3"</formula>
    </cfRule>
    <cfRule type="expression" dxfId="1562" priority="601">
      <formula>$F99="RO-2"</formula>
    </cfRule>
    <cfRule type="expression" dxfId="1561" priority="600">
      <formula>$F99="RO-1"</formula>
    </cfRule>
    <cfRule type="expression" dxfId="1560" priority="599">
      <formula>$F99="RO-Z"</formula>
    </cfRule>
    <cfRule type="expression" dxfId="1559" priority="598">
      <formula>$F99="RO-V"</formula>
    </cfRule>
    <cfRule type="expression" dxfId="1558" priority="597">
      <formula>$F99="Nic"</formula>
    </cfRule>
    <cfRule type="expression" dxfId="1557" priority="596">
      <formula>$F99="RO-3"</formula>
    </cfRule>
    <cfRule type="expression" dxfId="1556" priority="595">
      <formula>$F99="RO-2"</formula>
    </cfRule>
    <cfRule type="expression" dxfId="1555" priority="594">
      <formula>$F99="RO-1"</formula>
    </cfRule>
    <cfRule type="expression" dxfId="1554" priority="593">
      <formula>$F99="RO-Z"</formula>
    </cfRule>
    <cfRule type="expression" dxfId="1553" priority="592">
      <formula>$F99="RO-V"</formula>
    </cfRule>
    <cfRule type="expression" dxfId="1552" priority="591">
      <formula>$F99="Nic"</formula>
    </cfRule>
    <cfRule type="expression" dxfId="1551" priority="318">
      <formula>$F99="RO-3"</formula>
    </cfRule>
    <cfRule type="expression" dxfId="1550" priority="317">
      <formula>$F99="RO-2"</formula>
    </cfRule>
    <cfRule type="expression" dxfId="1549" priority="316">
      <formula>$F99="RO-1"</formula>
    </cfRule>
    <cfRule type="expression" dxfId="1548" priority="315">
      <formula>$F99="RO-Z"</formula>
    </cfRule>
    <cfRule type="expression" dxfId="1547" priority="32">
      <formula>$F99="RO-3"</formula>
    </cfRule>
    <cfRule type="expression" dxfId="1546" priority="31">
      <formula>$F99="RO-2"</formula>
    </cfRule>
    <cfRule type="expression" dxfId="1545" priority="30">
      <formula>$F99="RO-1"</formula>
    </cfRule>
    <cfRule type="expression" dxfId="1544" priority="29">
      <formula>$F99="RO-Z"</formula>
    </cfRule>
    <cfRule type="expression" dxfId="1543" priority="28">
      <formula>$F99="RO-V"</formula>
    </cfRule>
    <cfRule type="expression" dxfId="1542" priority="27">
      <formula>$F99="Nic"</formula>
    </cfRule>
    <cfRule type="expression" dxfId="1541" priority="26">
      <formula>$F99="RO-3"</formula>
    </cfRule>
    <cfRule type="expression" dxfId="1540" priority="25">
      <formula>$F99="RO-2"</formula>
    </cfRule>
    <cfRule type="expression" dxfId="1539" priority="24">
      <formula>$F99="RO-1"</formula>
    </cfRule>
    <cfRule type="expression" dxfId="1538" priority="23">
      <formula>$F99="RO-Z"</formula>
    </cfRule>
    <cfRule type="expression" dxfId="1537" priority="915">
      <formula>$F99="Nic"</formula>
    </cfRule>
    <cfRule type="expression" dxfId="1536" priority="916">
      <formula>$F99="RO-V"</formula>
    </cfRule>
    <cfRule type="expression" dxfId="1535" priority="917">
      <formula>$F99="RO-Z"</formula>
    </cfRule>
    <cfRule type="expression" dxfId="1534" priority="918">
      <formula>$F99="RO-1"</formula>
    </cfRule>
    <cfRule type="expression" dxfId="1533" priority="919">
      <formula>$F99="RO-2"</formula>
    </cfRule>
    <cfRule type="expression" dxfId="1532" priority="920">
      <formula>$F99="RO-3"</formula>
    </cfRule>
    <cfRule type="expression" dxfId="1531" priority="921">
      <formula>$F99="Nic"</formula>
    </cfRule>
    <cfRule type="expression" dxfId="1530" priority="923">
      <formula>$F99="RO-Z"</formula>
    </cfRule>
    <cfRule type="expression" dxfId="1529" priority="924">
      <formula>$F99="RO-1"</formula>
    </cfRule>
    <cfRule type="expression" dxfId="1528" priority="925">
      <formula>$F99="RO-2"</formula>
    </cfRule>
    <cfRule type="expression" dxfId="1527" priority="926">
      <formula>$F99="RO-3"</formula>
    </cfRule>
    <cfRule type="expression" dxfId="1526" priority="943">
      <formula>$F99="Nic"</formula>
    </cfRule>
    <cfRule type="expression" dxfId="1525" priority="944">
      <formula>$F99="RO-V"</formula>
    </cfRule>
    <cfRule type="expression" dxfId="1524" priority="945">
      <formula>$F99="RO-Z"</formula>
    </cfRule>
    <cfRule type="expression" dxfId="1523" priority="946">
      <formula>$F99="RO-1"</formula>
    </cfRule>
    <cfRule type="expression" dxfId="1522" priority="947">
      <formula>$F99="RO-2"</formula>
    </cfRule>
    <cfRule type="expression" dxfId="1521" priority="948">
      <formula>$F99="RO-3"</formula>
    </cfRule>
    <cfRule type="expression" dxfId="1520" priority="314">
      <formula>$F99="RO-V"</formula>
    </cfRule>
    <cfRule type="expression" dxfId="1519" priority="313">
      <formula>$F99="Nic"</formula>
    </cfRule>
    <cfRule type="expression" dxfId="1518" priority="22">
      <formula>$F99="RO-V"</formula>
    </cfRule>
    <cfRule type="expression" dxfId="1517" priority="21">
      <formula>$F99="Nic"</formula>
    </cfRule>
  </conditionalFormatting>
  <conditionalFormatting sqref="B100:E106 E107">
    <cfRule type="expression" dxfId="1516" priority="590">
      <formula>$F100="RO-3"</formula>
    </cfRule>
    <cfRule type="expression" dxfId="1515" priority="589">
      <formula>$F100="RO-2"</formula>
    </cfRule>
    <cfRule type="expression" dxfId="1514" priority="588">
      <formula>$F100="RO-1"</formula>
    </cfRule>
    <cfRule type="expression" dxfId="1513" priority="587">
      <formula>$F100="RO-Z"</formula>
    </cfRule>
    <cfRule type="expression" dxfId="1512" priority="586">
      <formula>$F100="RO-3"</formula>
    </cfRule>
    <cfRule type="expression" dxfId="1511" priority="585">
      <formula>$F100="RO-2"</formula>
    </cfRule>
    <cfRule type="expression" dxfId="1510" priority="584">
      <formula>$F100="RO-1"</formula>
    </cfRule>
    <cfRule type="expression" dxfId="1509" priority="583">
      <formula>$F100="RO-Z"</formula>
    </cfRule>
    <cfRule type="expression" dxfId="1508" priority="913">
      <formula>$F100="RO-2"</formula>
    </cfRule>
    <cfRule type="expression" dxfId="1507" priority="914">
      <formula>$F100="RO-3"</formula>
    </cfRule>
    <cfRule type="expression" dxfId="1506" priority="332">
      <formula>$F100="RO-1"</formula>
    </cfRule>
    <cfRule type="expression" dxfId="1505" priority="331">
      <formula>$F100="RO-Z"</formula>
    </cfRule>
    <cfRule type="expression" dxfId="1504" priority="909">
      <formula>$F100="RO-2"</formula>
    </cfRule>
    <cfRule type="expression" dxfId="1503" priority="907">
      <formula>$F100="RO-Z"</formula>
    </cfRule>
    <cfRule type="expression" dxfId="1502" priority="13">
      <formula>$F100="RO-Z"</formula>
    </cfRule>
    <cfRule type="expression" dxfId="1501" priority="942">
      <formula>$F100="RO-3"</formula>
    </cfRule>
    <cfRule type="expression" dxfId="1500" priority="333">
      <formula>$F100="RO-2"</formula>
    </cfRule>
    <cfRule type="expression" dxfId="1499" priority="334">
      <formula>$F100="RO-3"</formula>
    </cfRule>
    <cfRule type="expression" dxfId="1498" priority="48">
      <formula>$F100="RO-3"</formula>
    </cfRule>
    <cfRule type="expression" dxfId="1497" priority="908">
      <formula>$F100="RO-1"</formula>
    </cfRule>
    <cfRule type="expression" dxfId="1496" priority="299">
      <formula>$F100="RO-Z"</formula>
    </cfRule>
    <cfRule type="expression" dxfId="1495" priority="300">
      <formula>$F100="RO-1"</formula>
    </cfRule>
    <cfRule type="expression" dxfId="1494" priority="301">
      <formula>$F100="RO-2"</formula>
    </cfRule>
    <cfRule type="expression" dxfId="1493" priority="18">
      <formula>$F100="RO-1"</formula>
    </cfRule>
    <cfRule type="expression" dxfId="1492" priority="302">
      <formula>$F100="RO-3"</formula>
    </cfRule>
    <cfRule type="expression" dxfId="1491" priority="615">
      <formula>$F100="RO-Z"</formula>
    </cfRule>
    <cfRule type="expression" dxfId="1490" priority="617">
      <formula>$F100="RO-2"</formula>
    </cfRule>
    <cfRule type="expression" dxfId="1489" priority="618">
      <formula>$F100="RO-3"</formula>
    </cfRule>
    <cfRule type="expression" dxfId="1488" priority="14">
      <formula>$F100="RO-1"</formula>
    </cfRule>
    <cfRule type="expression" dxfId="1487" priority="15">
      <formula>$F100="RO-2"</formula>
    </cfRule>
    <cfRule type="expression" dxfId="1486" priority="16">
      <formula>$F100="RO-3"</formula>
    </cfRule>
    <cfRule type="expression" dxfId="1485" priority="17">
      <formula>$F100="RO-Z"</formula>
    </cfRule>
    <cfRule type="expression" dxfId="1484" priority="45">
      <formula>$F100="RO-Z"</formula>
    </cfRule>
    <cfRule type="expression" dxfId="1483" priority="303">
      <formula>$F100="RO-Z"</formula>
    </cfRule>
    <cfRule type="expression" dxfId="1482" priority="304">
      <formula>$F100="RO-1"</formula>
    </cfRule>
    <cfRule type="expression" dxfId="1481" priority="305">
      <formula>$F100="RO-2"</formula>
    </cfRule>
    <cfRule type="expression" dxfId="1480" priority="306">
      <formula>$F100="RO-3"</formula>
    </cfRule>
    <cfRule type="expression" dxfId="1479" priority="912">
      <formula>$F100="RO-1"</formula>
    </cfRule>
    <cfRule type="expression" dxfId="1478" priority="911">
      <formula>$F100="RO-Z"</formula>
    </cfRule>
    <cfRule type="expression" dxfId="1477" priority="910">
      <formula>$F100="RO-3"</formula>
    </cfRule>
    <cfRule type="expression" dxfId="1476" priority="939">
      <formula>$F100="RO-Z"</formula>
    </cfRule>
    <cfRule type="expression" dxfId="1475" priority="940">
      <formula>$F100="RO-1"</formula>
    </cfRule>
    <cfRule type="expression" dxfId="1474" priority="941">
      <formula>$F100="RO-2"</formula>
    </cfRule>
    <cfRule type="expression" dxfId="1473" priority="46">
      <formula>$F100="RO-1"</formula>
    </cfRule>
    <cfRule type="expression" dxfId="1472" priority="47">
      <formula>$F100="RO-2"</formula>
    </cfRule>
    <cfRule type="expression" dxfId="1471" priority="20">
      <formula>$F100="RO-3"</formula>
    </cfRule>
    <cfRule type="expression" dxfId="1470" priority="19">
      <formula>$F100="RO-2"</formula>
    </cfRule>
    <cfRule type="expression" dxfId="1469" priority="616">
      <formula>$F100="RO-1"</formula>
    </cfRule>
  </conditionalFormatting>
  <conditionalFormatting sqref="B100:E112">
    <cfRule type="expression" dxfId="1468" priority="4">
      <formula>$F100="RO-3"</formula>
    </cfRule>
    <cfRule type="expression" dxfId="1467" priority="5">
      <formula>$F100="RO-Z"</formula>
    </cfRule>
    <cfRule type="expression" dxfId="1466" priority="6">
      <formula>$F100="RO-1"</formula>
    </cfRule>
    <cfRule type="expression" dxfId="1465" priority="7">
      <formula>$F100="RO-2"</formula>
    </cfRule>
    <cfRule type="expression" dxfId="1464" priority="8">
      <formula>$F100="RO-3"</formula>
    </cfRule>
    <cfRule type="expression" dxfId="1463" priority="9">
      <formula>$F100="RO-Z"</formula>
    </cfRule>
    <cfRule type="expression" dxfId="1462" priority="10">
      <formula>$F100="RO-1"</formula>
    </cfRule>
    <cfRule type="expression" dxfId="1461" priority="11">
      <formula>$F100="RO-2"</formula>
    </cfRule>
    <cfRule type="expression" dxfId="1460" priority="12">
      <formula>$F100="RO-3"</formula>
    </cfRule>
    <cfRule type="expression" dxfId="1459" priority="287">
      <formula>$F100="RO-Z"</formula>
    </cfRule>
    <cfRule type="expression" dxfId="1458" priority="288">
      <formula>$F100="RO-1"</formula>
    </cfRule>
    <cfRule type="expression" dxfId="1457" priority="289">
      <formula>$F100="RO-2"</formula>
    </cfRule>
    <cfRule type="expression" dxfId="1456" priority="290">
      <formula>$F100="RO-3"</formula>
    </cfRule>
    <cfRule type="expression" dxfId="1455" priority="291">
      <formula>$F100="RO-Z"</formula>
    </cfRule>
    <cfRule type="expression" dxfId="1454" priority="292">
      <formula>$F100="RO-1"</formula>
    </cfRule>
    <cfRule type="expression" dxfId="1453" priority="293">
      <formula>$F100="RO-2"</formula>
    </cfRule>
    <cfRule type="expression" dxfId="1452" priority="294">
      <formula>$F100="RO-3"</formula>
    </cfRule>
    <cfRule type="expression" dxfId="1451" priority="295">
      <formula>$F100="RO-Z"</formula>
    </cfRule>
    <cfRule type="expression" dxfId="1450" priority="296">
      <formula>$F100="RO-1"</formula>
    </cfRule>
    <cfRule type="expression" dxfId="1449" priority="297">
      <formula>$F100="RO-2"</formula>
    </cfRule>
    <cfRule type="expression" dxfId="1448" priority="298">
      <formula>$F100="RO-3"</formula>
    </cfRule>
    <cfRule type="expression" dxfId="1447" priority="571">
      <formula>$F100="RO-Z"</formula>
    </cfRule>
    <cfRule type="expression" dxfId="1446" priority="572">
      <formula>$F100="RO-1"</formula>
    </cfRule>
    <cfRule type="expression" dxfId="1445" priority="573">
      <formula>$F100="RO-2"</formula>
    </cfRule>
    <cfRule type="expression" dxfId="1444" priority="574">
      <formula>$F100="RO-3"</formula>
    </cfRule>
    <cfRule type="expression" dxfId="1443" priority="575">
      <formula>$F100="RO-Z"</formula>
    </cfRule>
    <cfRule type="expression" dxfId="1442" priority="576">
      <formula>$F100="RO-1"</formula>
    </cfRule>
    <cfRule type="expression" dxfId="1441" priority="577">
      <formula>$F100="RO-2"</formula>
    </cfRule>
    <cfRule type="expression" dxfId="1440" priority="578">
      <formula>$F100="RO-3"</formula>
    </cfRule>
    <cfRule type="expression" dxfId="1439" priority="579">
      <formula>$F100="RO-Z"</formula>
    </cfRule>
    <cfRule type="expression" dxfId="1438" priority="580">
      <formula>$F100="RO-1"</formula>
    </cfRule>
    <cfRule type="expression" dxfId="1437" priority="581">
      <formula>$F100="RO-2"</formula>
    </cfRule>
    <cfRule type="expression" dxfId="1436" priority="582">
      <formula>$F100="RO-3"</formula>
    </cfRule>
    <cfRule type="expression" dxfId="1435" priority="895">
      <formula>$F100="RO-Z"</formula>
    </cfRule>
    <cfRule type="expression" dxfId="1434" priority="896">
      <formula>$F100="RO-1"</formula>
    </cfRule>
    <cfRule type="expression" dxfId="1433" priority="897">
      <formula>$F100="RO-2"</formula>
    </cfRule>
    <cfRule type="expression" dxfId="1432" priority="898">
      <formula>$F100="RO-3"</formula>
    </cfRule>
    <cfRule type="expression" dxfId="1431" priority="899">
      <formula>$F100="RO-Z"</formula>
    </cfRule>
    <cfRule type="expression" dxfId="1430" priority="900">
      <formula>$F100="RO-1"</formula>
    </cfRule>
    <cfRule type="expression" dxfId="1429" priority="901">
      <formula>$F100="RO-2"</formula>
    </cfRule>
    <cfRule type="expression" dxfId="1428" priority="902">
      <formula>$F100="RO-3"</formula>
    </cfRule>
    <cfRule type="expression" dxfId="1427" priority="903">
      <formula>$F100="RO-Z"</formula>
    </cfRule>
    <cfRule type="expression" dxfId="1426" priority="904">
      <formula>$F100="RO-1"</formula>
    </cfRule>
    <cfRule type="expression" dxfId="1425" priority="905">
      <formula>$F100="RO-2"</formula>
    </cfRule>
    <cfRule type="expression" dxfId="1424" priority="906">
      <formula>$F100="RO-3"</formula>
    </cfRule>
    <cfRule type="expression" dxfId="1423" priority="1">
      <formula>$F100="RO-Z"</formula>
    </cfRule>
    <cfRule type="expression" dxfId="1422" priority="2">
      <formula>$F100="RO-1"</formula>
    </cfRule>
    <cfRule type="expression" dxfId="1421" priority="3">
      <formula>$F100="RO-2"</formula>
    </cfRule>
  </conditionalFormatting>
  <conditionalFormatting sqref="B103:E103">
    <cfRule type="expression" dxfId="1420" priority="2568">
      <formula>$F103="RO-1"</formula>
    </cfRule>
    <cfRule type="expression" dxfId="1419" priority="2546">
      <formula>$F103="RO-1"</formula>
    </cfRule>
    <cfRule type="expression" dxfId="1418" priority="2547">
      <formula>$F103="RO-2"</formula>
    </cfRule>
    <cfRule type="expression" dxfId="1417" priority="2548">
      <formula>$F103="RO-3"</formula>
    </cfRule>
    <cfRule type="expression" dxfId="1416" priority="2576">
      <formula>$F103="RO-3"</formula>
    </cfRule>
    <cfRule type="expression" dxfId="1415" priority="2575">
      <formula>$F103="RO-2"</formula>
    </cfRule>
    <cfRule type="expression" dxfId="1414" priority="2574">
      <formula>$F103="RO-1"</formula>
    </cfRule>
    <cfRule type="expression" dxfId="1413" priority="2573">
      <formula>$F103="RO-Z"</formula>
    </cfRule>
    <cfRule type="expression" dxfId="1412" priority="2572">
      <formula>$F103="RO-V"</formula>
    </cfRule>
    <cfRule type="expression" dxfId="1411" priority="2571">
      <formula>$F103="Nic"</formula>
    </cfRule>
    <cfRule type="expression" dxfId="1410" priority="2570">
      <formula>$F103="RO-3"</formula>
    </cfRule>
    <cfRule type="expression" dxfId="1409" priority="2569">
      <formula>$F103="RO-2"</formula>
    </cfRule>
    <cfRule type="expression" dxfId="1408" priority="2549">
      <formula>$F103="Nic"</formula>
    </cfRule>
    <cfRule type="expression" dxfId="1407" priority="2521">
      <formula>$F103="RO-Z"</formula>
    </cfRule>
    <cfRule type="expression" dxfId="1406" priority="2520">
      <formula>$F103="RO-3"</formula>
    </cfRule>
    <cfRule type="expression" dxfId="1405" priority="2519">
      <formula>$F103="RO-2"</formula>
    </cfRule>
    <cfRule type="expression" dxfId="1404" priority="2518">
      <formula>$F103="RO-1"</formula>
    </cfRule>
    <cfRule type="expression" dxfId="1403" priority="2517">
      <formula>$F103="RO-Z"</formula>
    </cfRule>
    <cfRule type="expression" dxfId="1402" priority="2527">
      <formula>$F103="RO-2"</formula>
    </cfRule>
    <cfRule type="expression" dxfId="1401" priority="2567">
      <formula>$F103="RO-Z"</formula>
    </cfRule>
    <cfRule type="expression" dxfId="1400" priority="2566">
      <formula>$F103="RO-V"</formula>
    </cfRule>
    <cfRule type="expression" dxfId="1399" priority="2565">
      <formula>$F103="Nic"</formula>
    </cfRule>
    <cfRule type="expression" dxfId="1398" priority="2564">
      <formula>$F103="RO-3"</formula>
    </cfRule>
    <cfRule type="expression" dxfId="1397" priority="2563">
      <formula>$F103="RO-2"</formula>
    </cfRule>
    <cfRule type="expression" dxfId="1396" priority="2562">
      <formula>$F103="RO-1"</formula>
    </cfRule>
    <cfRule type="expression" dxfId="1395" priority="2561">
      <formula>$F103="RO-Z"</formula>
    </cfRule>
    <cfRule type="expression" dxfId="1394" priority="2560">
      <formula>$F103="RO-3"</formula>
    </cfRule>
    <cfRule type="expression" dxfId="1393" priority="2559">
      <formula>$F103="RO-2"</formula>
    </cfRule>
    <cfRule type="expression" dxfId="1392" priority="2558">
      <formula>$F103="RO-1"</formula>
    </cfRule>
    <cfRule type="expression" dxfId="1391" priority="2550">
      <formula>$F103="RO-V"</formula>
    </cfRule>
    <cfRule type="expression" dxfId="1390" priority="2551">
      <formula>$F103="RO-Z"</formula>
    </cfRule>
    <cfRule type="expression" dxfId="1389" priority="2552">
      <formula>$F103="RO-1"</formula>
    </cfRule>
    <cfRule type="expression" dxfId="1388" priority="2553">
      <formula>$F103="RO-2"</formula>
    </cfRule>
    <cfRule type="expression" dxfId="1387" priority="2554">
      <formula>$F103="RO-3"</formula>
    </cfRule>
    <cfRule type="expression" dxfId="1386" priority="2555">
      <formula>$F103="Nic"</formula>
    </cfRule>
    <cfRule type="expression" dxfId="1385" priority="2556">
      <formula>$F103="RO-V"</formula>
    </cfRule>
    <cfRule type="expression" dxfId="1384" priority="2522">
      <formula>$F103="RO-1"</formula>
    </cfRule>
    <cfRule type="expression" dxfId="1383" priority="2523">
      <formula>$F103="RO-2"</formula>
    </cfRule>
    <cfRule type="expression" dxfId="1382" priority="2524">
      <formula>$F103="RO-3"</formula>
    </cfRule>
    <cfRule type="expression" dxfId="1381" priority="2525">
      <formula>$F103="RO-Z"</formula>
    </cfRule>
    <cfRule type="expression" dxfId="1380" priority="2526">
      <formula>$F103="RO-1"</formula>
    </cfRule>
    <cfRule type="expression" dxfId="1379" priority="2528">
      <formula>$F103="RO-3"</formula>
    </cfRule>
    <cfRule type="expression" dxfId="1378" priority="2529">
      <formula>$F103="RO-Z"</formula>
    </cfRule>
    <cfRule type="expression" dxfId="1377" priority="2530">
      <formula>$F103="RO-1"</formula>
    </cfRule>
    <cfRule type="expression" dxfId="1376" priority="2531">
      <formula>$F103="RO-2"</formula>
    </cfRule>
    <cfRule type="expression" dxfId="1375" priority="2532">
      <formula>$F103="RO-3"</formula>
    </cfRule>
    <cfRule type="expression" dxfId="1374" priority="2533">
      <formula>$F103="RO-Z"</formula>
    </cfRule>
    <cfRule type="expression" dxfId="1373" priority="2534">
      <formula>$F103="RO-1"</formula>
    </cfRule>
    <cfRule type="expression" dxfId="1372" priority="2535">
      <formula>$F103="RO-2"</formula>
    </cfRule>
    <cfRule type="expression" dxfId="1371" priority="2536">
      <formula>$F103="RO-3"</formula>
    </cfRule>
    <cfRule type="expression" dxfId="1370" priority="2537">
      <formula>$F103="Nic"</formula>
    </cfRule>
    <cfRule type="expression" dxfId="1369" priority="2538">
      <formula>$F103="RO-V"</formula>
    </cfRule>
    <cfRule type="expression" dxfId="1368" priority="2539">
      <formula>$F103="RO-Z"</formula>
    </cfRule>
    <cfRule type="expression" dxfId="1367" priority="2540">
      <formula>$F103="RO-1"</formula>
    </cfRule>
    <cfRule type="expression" dxfId="1366" priority="2541">
      <formula>$F103="RO-2"</formula>
    </cfRule>
    <cfRule type="expression" dxfId="1365" priority="2542">
      <formula>$F103="RO-3"</formula>
    </cfRule>
    <cfRule type="expression" dxfId="1364" priority="2557">
      <formula>$F103="RO-Z"</formula>
    </cfRule>
    <cfRule type="expression" dxfId="1363" priority="2543">
      <formula>$F103="Nic"</formula>
    </cfRule>
    <cfRule type="expression" dxfId="1362" priority="2544">
      <formula>$F103="RO-V"</formula>
    </cfRule>
    <cfRule type="expression" dxfId="1361" priority="2545">
      <formula>$F103="RO-Z"</formula>
    </cfRule>
  </conditionalFormatting>
  <conditionalFormatting sqref="B107:E115">
    <cfRule type="expression" dxfId="1360" priority="2509">
      <formula>$F107="RO-2"</formula>
    </cfRule>
    <cfRule type="expression" dxfId="1359" priority="2508">
      <formula>$F107="RO-1"</formula>
    </cfRule>
    <cfRule type="expression" dxfId="1358" priority="2507">
      <formula>$F107="RO-Z"</formula>
    </cfRule>
    <cfRule type="expression" dxfId="1357" priority="2516">
      <formula>$F107="RO-3"</formula>
    </cfRule>
    <cfRule type="expression" dxfId="1356" priority="2515">
      <formula>$F107="RO-2"</formula>
    </cfRule>
    <cfRule type="expression" dxfId="1355" priority="2514">
      <formula>$F107="RO-1"</formula>
    </cfRule>
    <cfRule type="expression" dxfId="1354" priority="2513">
      <formula>$F107="RO-Z"</formula>
    </cfRule>
    <cfRule type="expression" dxfId="1353" priority="2512">
      <formula>$F107="RO-V"</formula>
    </cfRule>
    <cfRule type="expression" dxfId="1352" priority="2511">
      <formula>$F107="Nic"</formula>
    </cfRule>
    <cfRule type="expression" dxfId="1351" priority="2510">
      <formula>$F107="RO-3"</formula>
    </cfRule>
  </conditionalFormatting>
  <conditionalFormatting sqref="B57:F78">
    <cfRule type="expression" dxfId="1350" priority="1809">
      <formula>$F57="RO-V"</formula>
    </cfRule>
    <cfRule type="expression" dxfId="1349" priority="1810">
      <formula>$F57="Nic"</formula>
    </cfRule>
    <cfRule type="expression" dxfId="1348" priority="1811">
      <formula>$F57="RO-Z"</formula>
    </cfRule>
    <cfRule type="expression" dxfId="1347" priority="1812">
      <formula>$F57="RO1"</formula>
    </cfRule>
    <cfRule type="expression" dxfId="1346" priority="1813">
      <formula>$F57="RO2"</formula>
    </cfRule>
    <cfRule type="expression" dxfId="1345" priority="1814">
      <formula>$F57="RO3"</formula>
    </cfRule>
  </conditionalFormatting>
  <conditionalFormatting sqref="B79:F112">
    <cfRule type="expression" dxfId="1344" priority="1090">
      <formula>$F79="RO3"</formula>
    </cfRule>
    <cfRule type="expression" dxfId="1343" priority="1089">
      <formula>$F79="RO2"</formula>
    </cfRule>
    <cfRule type="expression" dxfId="1342" priority="1088">
      <formula>$F79="RO1"</formula>
    </cfRule>
    <cfRule type="expression" dxfId="1341" priority="1087">
      <formula>$F79="RO-Z"</formula>
    </cfRule>
    <cfRule type="expression" dxfId="1340" priority="1086">
      <formula>$F79="Nic"</formula>
    </cfRule>
    <cfRule type="expression" dxfId="1339" priority="1085">
      <formula>$F79="RO-V"</formula>
    </cfRule>
    <cfRule type="expression" dxfId="1338" priority="761">
      <formula>$F79="RO-V"</formula>
    </cfRule>
    <cfRule type="expression" dxfId="1337" priority="764">
      <formula>$F79="RO1"</formula>
    </cfRule>
    <cfRule type="expression" dxfId="1336" priority="762">
      <formula>$F79="Nic"</formula>
    </cfRule>
    <cfRule type="expression" dxfId="1335" priority="763">
      <formula>$F79="RO-Z"</formula>
    </cfRule>
    <cfRule type="expression" dxfId="1334" priority="766">
      <formula>$F79="RO3"</formula>
    </cfRule>
    <cfRule type="expression" dxfId="1333" priority="765">
      <formula>$F79="RO2"</formula>
    </cfRule>
  </conditionalFormatting>
  <conditionalFormatting sqref="E26">
    <cfRule type="expression" dxfId="1332" priority="2098">
      <formula>$F26="RO-1"</formula>
    </cfRule>
    <cfRule type="expression" dxfId="1331" priority="2097">
      <formula>$F26="RO-Z"</formula>
    </cfRule>
    <cfRule type="expression" dxfId="1330" priority="2096">
      <formula>$F26="RO-V"</formula>
    </cfRule>
    <cfRule type="expression" dxfId="1329" priority="2095">
      <formula>$F26="Nic"</formula>
    </cfRule>
    <cfRule type="expression" dxfId="1328" priority="2094">
      <formula>$F26="RO-3"</formula>
    </cfRule>
    <cfRule type="expression" dxfId="1327" priority="2093">
      <formula>$F26="RO-2"</formula>
    </cfRule>
    <cfRule type="expression" dxfId="1326" priority="2092">
      <formula>$F26="RO-1"</formula>
    </cfRule>
    <cfRule type="expression" dxfId="1325" priority="2091">
      <formula>$F26="RO-Z"</formula>
    </cfRule>
    <cfRule type="expression" dxfId="1324" priority="2806">
      <formula>$F26="RO-3"</formula>
    </cfRule>
    <cfRule type="expression" dxfId="1323" priority="2089">
      <formula>$F26="Nic"</formula>
    </cfRule>
    <cfRule type="expression" dxfId="1322" priority="2088">
      <formula>$F26="RO-3"</formula>
    </cfRule>
    <cfRule type="expression" dxfId="1321" priority="2087">
      <formula>$F26="RO-2"</formula>
    </cfRule>
    <cfRule type="expression" dxfId="1320" priority="2804">
      <formula>$F26="RO-1"</formula>
    </cfRule>
    <cfRule type="expression" dxfId="1319" priority="2803">
      <formula>$F26="RO-Z"</formula>
    </cfRule>
    <cfRule type="expression" dxfId="1318" priority="2802">
      <formula>$F26="RO-V"</formula>
    </cfRule>
    <cfRule type="expression" dxfId="1317" priority="2801">
      <formula>$F26="Nic"</formula>
    </cfRule>
    <cfRule type="expression" dxfId="1316" priority="2800">
      <formula>$F26="RO-3"</formula>
    </cfRule>
    <cfRule type="expression" dxfId="1315" priority="2799">
      <formula>$F26="RO-2"</formula>
    </cfRule>
    <cfRule type="expression" dxfId="1314" priority="2798">
      <formula>$F26="RO-1"</formula>
    </cfRule>
    <cfRule type="expression" dxfId="1313" priority="2797">
      <formula>$F26="RO-Z"</formula>
    </cfRule>
    <cfRule type="expression" dxfId="1312" priority="2796">
      <formula>$F26="RO-3"</formula>
    </cfRule>
    <cfRule type="expression" dxfId="1311" priority="2795">
      <formula>$F26="RO-2"</formula>
    </cfRule>
    <cfRule type="expression" dxfId="1310" priority="2794">
      <formula>$F26="RO-1"</formula>
    </cfRule>
    <cfRule type="expression" dxfId="1309" priority="2793">
      <formula>$F26="RO-Z"</formula>
    </cfRule>
    <cfRule type="expression" dxfId="1308" priority="2792">
      <formula>$F26="RO-V"</formula>
    </cfRule>
    <cfRule type="expression" dxfId="1307" priority="2791">
      <formula>$F26="Nic"</formula>
    </cfRule>
    <cfRule type="expression" dxfId="1306" priority="2789">
      <formula>$F26="RO-2"</formula>
    </cfRule>
    <cfRule type="expression" dxfId="1305" priority="2788">
      <formula>$F26="RO-1"</formula>
    </cfRule>
    <cfRule type="expression" dxfId="1304" priority="2787">
      <formula>$F26="RO-Z"</formula>
    </cfRule>
    <cfRule type="expression" dxfId="1303" priority="2786">
      <formula>$F26="RO-V"</formula>
    </cfRule>
    <cfRule type="expression" dxfId="1302" priority="2785">
      <formula>$F26="Nic"</formula>
    </cfRule>
    <cfRule type="expression" dxfId="1301" priority="2784">
      <formula>$F26="RO-3"</formula>
    </cfRule>
    <cfRule type="expression" dxfId="1300" priority="2783">
      <formula>$F26="RO-2"</formula>
    </cfRule>
    <cfRule type="expression" dxfId="1299" priority="2782">
      <formula>$F26="RO-1"</formula>
    </cfRule>
    <cfRule type="expression" dxfId="1298" priority="2781">
      <formula>$F26="RO-Z"</formula>
    </cfRule>
    <cfRule type="expression" dxfId="1297" priority="2780">
      <formula>$F26="RO-3"</formula>
    </cfRule>
    <cfRule type="expression" dxfId="1296" priority="2779">
      <formula>$F26="RO-2"</formula>
    </cfRule>
    <cfRule type="expression" dxfId="1295" priority="2778">
      <formula>$F26="RO-1"</formula>
    </cfRule>
    <cfRule type="expression" dxfId="1294" priority="2777">
      <formula>$F26="RO-Z"</formula>
    </cfRule>
    <cfRule type="expression" dxfId="1293" priority="2086">
      <formula>$F26="RO-1"</formula>
    </cfRule>
    <cfRule type="expression" dxfId="1292" priority="2085">
      <formula>$F26="RO-Z"</formula>
    </cfRule>
    <cfRule type="expression" dxfId="1291" priority="2790">
      <formula>$F26="RO-3"</formula>
    </cfRule>
    <cfRule type="expression" dxfId="1290" priority="2084">
      <formula>$F26="RO-3"</formula>
    </cfRule>
    <cfRule type="expression" dxfId="1289" priority="2083">
      <formula>$F26="RO-2"</formula>
    </cfRule>
    <cfRule type="expression" dxfId="1288" priority="2082">
      <formula>$F26="RO-1"</formula>
    </cfRule>
    <cfRule type="expression" dxfId="1287" priority="2081">
      <formula>$F26="RO-Z"</formula>
    </cfRule>
    <cfRule type="expression" dxfId="1286" priority="2090">
      <formula>$F26="RO-V"</formula>
    </cfRule>
    <cfRule type="expression" dxfId="1285" priority="2110">
      <formula>$F26="RO-3"</formula>
    </cfRule>
    <cfRule type="expression" dxfId="1284" priority="2109">
      <formula>$F26="RO-2"</formula>
    </cfRule>
    <cfRule type="expression" dxfId="1283" priority="2108">
      <formula>$F26="RO-1"</formula>
    </cfRule>
    <cfRule type="expression" dxfId="1282" priority="2107">
      <formula>$F26="RO-Z"</formula>
    </cfRule>
    <cfRule type="expression" dxfId="1281" priority="2106">
      <formula>$F26="RO-V"</formula>
    </cfRule>
    <cfRule type="expression" dxfId="1280" priority="2105">
      <formula>$F26="Nic"</formula>
    </cfRule>
    <cfRule type="expression" dxfId="1279" priority="2104">
      <formula>$F26="RO-3"</formula>
    </cfRule>
    <cfRule type="expression" dxfId="1278" priority="2103">
      <formula>$F26="RO-2"</formula>
    </cfRule>
    <cfRule type="expression" dxfId="1277" priority="2102">
      <formula>$F26="RO-1"</formula>
    </cfRule>
    <cfRule type="expression" dxfId="1276" priority="2101">
      <formula>$F26="RO-Z"</formula>
    </cfRule>
    <cfRule type="expression" dxfId="1275" priority="2100">
      <formula>$F26="RO-3"</formula>
    </cfRule>
    <cfRule type="expression" dxfId="1274" priority="2805">
      <formula>$F26="RO-2"</formula>
    </cfRule>
    <cfRule type="expression" dxfId="1273" priority="2099">
      <formula>$F26="RO-2"</formula>
    </cfRule>
  </conditionalFormatting>
  <conditionalFormatting sqref="E27">
    <cfRule type="expression" dxfId="1272" priority="2832">
      <formula>$F27="RO-V"</formula>
    </cfRule>
    <cfRule type="expression" dxfId="1271" priority="2831">
      <formula>$F27="Nic"</formula>
    </cfRule>
    <cfRule type="expression" dxfId="1270" priority="2830">
      <formula>$F27="RO-3"</formula>
    </cfRule>
    <cfRule type="expression" dxfId="1269" priority="2829">
      <formula>$F27="RO-2"</formula>
    </cfRule>
    <cfRule type="expression" dxfId="1268" priority="2828">
      <formula>$F27="RO-1"</formula>
    </cfRule>
    <cfRule type="expression" dxfId="1267" priority="2827">
      <formula>$F27="RO-Z"</formula>
    </cfRule>
    <cfRule type="expression" dxfId="1266" priority="2826">
      <formula>$F27="RO-V"</formula>
    </cfRule>
    <cfRule type="expression" dxfId="1265" priority="2825">
      <formula>$F27="Nic"</formula>
    </cfRule>
    <cfRule type="expression" dxfId="1264" priority="2824">
      <formula>$F27="RO-3"</formula>
    </cfRule>
    <cfRule type="expression" dxfId="1263" priority="2823">
      <formula>$F27="RO-2"</formula>
    </cfRule>
    <cfRule type="expression" dxfId="1262" priority="2822">
      <formula>$F27="RO-1"</formula>
    </cfRule>
    <cfRule type="expression" dxfId="1261" priority="2821">
      <formula>$F27="RO-Z"</formula>
    </cfRule>
    <cfRule type="expression" dxfId="1260" priority="2820">
      <formula>$F27="RO-3"</formula>
    </cfRule>
    <cfRule type="expression" dxfId="1259" priority="2819">
      <formula>$F27="RO-2"</formula>
    </cfRule>
    <cfRule type="expression" dxfId="1258" priority="2818">
      <formula>$F27="RO-1"</formula>
    </cfRule>
    <cfRule type="expression" dxfId="1257" priority="2817">
      <formula>$F27="RO-Z"</formula>
    </cfRule>
    <cfRule type="expression" dxfId="1256" priority="2150">
      <formula>$F27="RO-3"</formula>
    </cfRule>
    <cfRule type="expression" dxfId="1255" priority="2149">
      <formula>$F27="RO-2"</formula>
    </cfRule>
    <cfRule type="expression" dxfId="1254" priority="2148">
      <formula>$F27="RO-1"</formula>
    </cfRule>
    <cfRule type="expression" dxfId="1253" priority="2147">
      <formula>$F27="RO-Z"</formula>
    </cfRule>
    <cfRule type="expression" dxfId="1252" priority="2146">
      <formula>$F27="RO-V"</formula>
    </cfRule>
    <cfRule type="expression" dxfId="1251" priority="2145">
      <formula>$F27="Nic"</formula>
    </cfRule>
    <cfRule type="expression" dxfId="1250" priority="2144">
      <formula>$F27="RO-3"</formula>
    </cfRule>
    <cfRule type="expression" dxfId="1249" priority="2143">
      <formula>$F27="RO-2"</formula>
    </cfRule>
    <cfRule type="expression" dxfId="1248" priority="2142">
      <formula>$F27="RO-1"</formula>
    </cfRule>
    <cfRule type="expression" dxfId="1247" priority="2141">
      <formula>$F27="RO-Z"</formula>
    </cfRule>
    <cfRule type="expression" dxfId="1246" priority="2140">
      <formula>$F27="RO-3"</formula>
    </cfRule>
    <cfRule type="expression" dxfId="1245" priority="2139">
      <formula>$F27="RO-2"</formula>
    </cfRule>
    <cfRule type="expression" dxfId="1244" priority="2138">
      <formula>$F27="RO-1"</formula>
    </cfRule>
    <cfRule type="expression" dxfId="1243" priority="2137">
      <formula>$F27="RO-Z"</formula>
    </cfRule>
    <cfRule type="expression" dxfId="1242" priority="2136">
      <formula>$F27="RO-V"</formula>
    </cfRule>
    <cfRule type="expression" dxfId="1241" priority="2135">
      <formula>$F27="Nic"</formula>
    </cfRule>
    <cfRule type="expression" dxfId="1240" priority="2134">
      <formula>$F27="RO-3"</formula>
    </cfRule>
    <cfRule type="expression" dxfId="1239" priority="2133">
      <formula>$F27="RO-2"</formula>
    </cfRule>
    <cfRule type="expression" dxfId="1238" priority="2132">
      <formula>$F27="RO-1"</formula>
    </cfRule>
    <cfRule type="expression" dxfId="1237" priority="2131">
      <formula>$F27="RO-Z"</formula>
    </cfRule>
    <cfRule type="expression" dxfId="1236" priority="2130">
      <formula>$F27="RO-V"</formula>
    </cfRule>
    <cfRule type="expression" dxfId="1235" priority="2129">
      <formula>$F27="Nic"</formula>
    </cfRule>
    <cfRule type="expression" dxfId="1234" priority="2128">
      <formula>$F27="RO-3"</formula>
    </cfRule>
    <cfRule type="expression" dxfId="1233" priority="2127">
      <formula>$F27="RO-2"</formula>
    </cfRule>
    <cfRule type="expression" dxfId="1232" priority="2126">
      <formula>$F27="RO-1"</formula>
    </cfRule>
    <cfRule type="expression" dxfId="1231" priority="2125">
      <formula>$F27="RO-Z"</formula>
    </cfRule>
    <cfRule type="expression" dxfId="1230" priority="2124">
      <formula>$F27="RO-3"</formula>
    </cfRule>
    <cfRule type="expression" dxfId="1229" priority="2123">
      <formula>$F27="RO-2"</formula>
    </cfRule>
    <cfRule type="expression" dxfId="1228" priority="2122">
      <formula>$F27="RO-1"</formula>
    </cfRule>
    <cfRule type="expression" dxfId="1227" priority="2121">
      <formula>$F27="RO-Z"</formula>
    </cfRule>
    <cfRule type="expression" dxfId="1226" priority="2846">
      <formula>$F27="RO-3"</formula>
    </cfRule>
    <cfRule type="expression" dxfId="1225" priority="2845">
      <formula>$F27="RO-2"</formula>
    </cfRule>
    <cfRule type="expression" dxfId="1224" priority="2844">
      <formula>$F27="RO-1"</formula>
    </cfRule>
    <cfRule type="expression" dxfId="1223" priority="2843">
      <formula>$F27="RO-Z"</formula>
    </cfRule>
    <cfRule type="expression" dxfId="1222" priority="2842">
      <formula>$F27="RO-V"</formula>
    </cfRule>
    <cfRule type="expression" dxfId="1221" priority="2841">
      <formula>$F27="Nic"</formula>
    </cfRule>
    <cfRule type="expression" dxfId="1220" priority="2840">
      <formula>$F27="RO-3"</formula>
    </cfRule>
    <cfRule type="expression" dxfId="1219" priority="2839">
      <formula>$F27="RO-2"</formula>
    </cfRule>
    <cfRule type="expression" dxfId="1218" priority="2838">
      <formula>$F27="RO-1"</formula>
    </cfRule>
    <cfRule type="expression" dxfId="1217" priority="2837">
      <formula>$F27="RO-Z"</formula>
    </cfRule>
    <cfRule type="expression" dxfId="1216" priority="2836">
      <formula>$F27="RO-3"</formula>
    </cfRule>
    <cfRule type="expression" dxfId="1215" priority="2835">
      <formula>$F27="RO-2"</formula>
    </cfRule>
    <cfRule type="expression" dxfId="1214" priority="2834">
      <formula>$F27="RO-1"</formula>
    </cfRule>
    <cfRule type="expression" dxfId="1213" priority="2833">
      <formula>$F27="RO-Z"</formula>
    </cfRule>
  </conditionalFormatting>
  <conditionalFormatting sqref="E65">
    <cfRule type="expression" dxfId="1212" priority="1362">
      <formula>$F65="RO-1"</formula>
    </cfRule>
    <cfRule type="expression" dxfId="1211" priority="1361">
      <formula>$F65="RO-Z"</formula>
    </cfRule>
    <cfRule type="expression" dxfId="1210" priority="1360">
      <formula>$F65="RO-3"</formula>
    </cfRule>
    <cfRule type="expression" dxfId="1209" priority="1350">
      <formula>$F65="RO-V"</formula>
    </cfRule>
    <cfRule type="expression" dxfId="1208" priority="1349">
      <formula>$F65="Nic"</formula>
    </cfRule>
    <cfRule type="expression" dxfId="1207" priority="1348">
      <formula>$F65="RO-3"</formula>
    </cfRule>
    <cfRule type="expression" dxfId="1206" priority="1347">
      <formula>$F65="RO-2"</formula>
    </cfRule>
    <cfRule type="expression" dxfId="1205" priority="1346">
      <formula>$F65="RO-1"</formula>
    </cfRule>
    <cfRule type="expression" dxfId="1204" priority="1345">
      <formula>$F65="RO-Z"</formula>
    </cfRule>
    <cfRule type="expression" dxfId="1203" priority="1344">
      <formula>$F65="RO-3"</formula>
    </cfRule>
    <cfRule type="expression" dxfId="1202" priority="1343">
      <formula>$F65="RO-2"</formula>
    </cfRule>
    <cfRule type="expression" dxfId="1201" priority="1342">
      <formula>$F65="RO-1"</formula>
    </cfRule>
    <cfRule type="expression" dxfId="1200" priority="1352">
      <formula>$F65="RO-1"</formula>
    </cfRule>
    <cfRule type="expression" dxfId="1199" priority="1341">
      <formula>$F65="RO-Z"</formula>
    </cfRule>
    <cfRule type="expression" dxfId="1198" priority="1354">
      <formula>$F65="RO-3"</formula>
    </cfRule>
    <cfRule type="expression" dxfId="1197" priority="1359">
      <formula>$F65="RO-2"</formula>
    </cfRule>
    <cfRule type="expression" dxfId="1196" priority="1358">
      <formula>$F65="RO-1"</formula>
    </cfRule>
    <cfRule type="expression" dxfId="1195" priority="1357">
      <formula>$F65="RO-Z"</formula>
    </cfRule>
    <cfRule type="expression" dxfId="1194" priority="1356">
      <formula>$F65="RO-V"</formula>
    </cfRule>
    <cfRule type="expression" dxfId="1193" priority="1355">
      <formula>$F65="Nic"</formula>
    </cfRule>
    <cfRule type="expression" dxfId="1192" priority="1353">
      <formula>$F65="RO-2"</formula>
    </cfRule>
    <cfRule type="expression" dxfId="1191" priority="1351">
      <formula>$F65="RO-Z"</formula>
    </cfRule>
    <cfRule type="expression" dxfId="1190" priority="1363">
      <formula>$F65="RO-2"</formula>
    </cfRule>
    <cfRule type="expression" dxfId="1189" priority="1364">
      <formula>$F65="RO-3"</formula>
    </cfRule>
    <cfRule type="expression" dxfId="1188" priority="1370">
      <formula>$F65="RO-3"</formula>
    </cfRule>
    <cfRule type="expression" dxfId="1187" priority="1369">
      <formula>$F65="RO-2"</formula>
    </cfRule>
    <cfRule type="expression" dxfId="1186" priority="1368">
      <formula>$F65="RO-1"</formula>
    </cfRule>
    <cfRule type="expression" dxfId="1185" priority="1367">
      <formula>$F65="RO-Z"</formula>
    </cfRule>
    <cfRule type="expression" dxfId="1184" priority="1366">
      <formula>$F65="RO-V"</formula>
    </cfRule>
    <cfRule type="expression" dxfId="1183" priority="1365">
      <formula>$F65="Nic"</formula>
    </cfRule>
  </conditionalFormatting>
  <conditionalFormatting sqref="E66">
    <cfRule type="expression" dxfId="1182" priority="1502">
      <formula>$F66="RO-1"</formula>
    </cfRule>
    <cfRule type="expression" dxfId="1181" priority="1503">
      <formula>$F66="RO-2"</formula>
    </cfRule>
    <cfRule type="expression" dxfId="1180" priority="1504">
      <formula>$F66="RO-3"</formula>
    </cfRule>
    <cfRule type="expression" dxfId="1179" priority="1505">
      <formula>$F66="RO-Z"</formula>
    </cfRule>
    <cfRule type="expression" dxfId="1178" priority="1506">
      <formula>$F66="RO-1"</formula>
    </cfRule>
    <cfRule type="expression" dxfId="1177" priority="1507">
      <formula>$F66="RO-2"</formula>
    </cfRule>
    <cfRule type="expression" dxfId="1176" priority="1508">
      <formula>$F66="RO-3"</formula>
    </cfRule>
    <cfRule type="expression" dxfId="1175" priority="1509">
      <formula>$F66="Nic"</formula>
    </cfRule>
    <cfRule type="expression" dxfId="1174" priority="1514">
      <formula>$F66="RO-3"</formula>
    </cfRule>
    <cfRule type="expression" dxfId="1173" priority="1519">
      <formula>$F66="RO-2"</formula>
    </cfRule>
    <cfRule type="expression" dxfId="1172" priority="1520">
      <formula>$F66="RO-3"</formula>
    </cfRule>
    <cfRule type="expression" dxfId="1171" priority="1521">
      <formula>$F66="RO-Z"</formula>
    </cfRule>
    <cfRule type="expression" dxfId="1170" priority="1522">
      <formula>$F66="RO-1"</formula>
    </cfRule>
    <cfRule type="expression" dxfId="1169" priority="1523">
      <formula>$F66="RO-2"</formula>
    </cfRule>
    <cfRule type="expression" dxfId="1168" priority="1524">
      <formula>$F66="RO-3"</formula>
    </cfRule>
    <cfRule type="expression" dxfId="1167" priority="1525">
      <formula>$F66="Nic"</formula>
    </cfRule>
    <cfRule type="expression" dxfId="1166" priority="1526">
      <formula>$F66="RO-V"</formula>
    </cfRule>
    <cfRule type="expression" dxfId="1165" priority="1527">
      <formula>$F66="RO-Z"</formula>
    </cfRule>
    <cfRule type="expression" dxfId="1164" priority="1528">
      <formula>$F66="RO-1"</formula>
    </cfRule>
    <cfRule type="expression" dxfId="1163" priority="1529">
      <formula>$F66="RO-2"</formula>
    </cfRule>
    <cfRule type="expression" dxfId="1162" priority="1530">
      <formula>$F66="RO-3"</formula>
    </cfRule>
    <cfRule type="expression" dxfId="1161" priority="1510">
      <formula>$F66="RO-V"</formula>
    </cfRule>
    <cfRule type="expression" dxfId="1160" priority="1511">
      <formula>$F66="RO-Z"</formula>
    </cfRule>
    <cfRule type="expression" dxfId="1159" priority="1395">
      <formula>$F66="Nic"</formula>
    </cfRule>
    <cfRule type="expression" dxfId="1158" priority="1410">
      <formula>$F66="RO-3"</formula>
    </cfRule>
    <cfRule type="expression" dxfId="1157" priority="1409">
      <formula>$F66="RO-2"</formula>
    </cfRule>
    <cfRule type="expression" dxfId="1156" priority="1408">
      <formula>$F66="RO-1"</formula>
    </cfRule>
    <cfRule type="expression" dxfId="1155" priority="1407">
      <formula>$F66="RO-Z"</formula>
    </cfRule>
    <cfRule type="expression" dxfId="1154" priority="1406">
      <formula>$F66="RO-V"</formula>
    </cfRule>
    <cfRule type="expression" dxfId="1153" priority="1405">
      <formula>$F66="Nic"</formula>
    </cfRule>
    <cfRule type="expression" dxfId="1152" priority="1404">
      <formula>$F66="RO-3"</formula>
    </cfRule>
    <cfRule type="expression" dxfId="1151" priority="1403">
      <formula>$F66="RO-2"</formula>
    </cfRule>
    <cfRule type="expression" dxfId="1150" priority="1402">
      <formula>$F66="RO-1"</formula>
    </cfRule>
    <cfRule type="expression" dxfId="1149" priority="1401">
      <formula>$F66="RO-Z"</formula>
    </cfRule>
    <cfRule type="expression" dxfId="1148" priority="1400">
      <formula>$F66="RO-3"</formula>
    </cfRule>
    <cfRule type="expression" dxfId="1147" priority="1399">
      <formula>$F66="RO-2"</formula>
    </cfRule>
    <cfRule type="expression" dxfId="1146" priority="1398">
      <formula>$F66="RO-1"</formula>
    </cfRule>
    <cfRule type="expression" dxfId="1145" priority="1512">
      <formula>$F66="RO-1"</formula>
    </cfRule>
    <cfRule type="expression" dxfId="1144" priority="1396">
      <formula>$F66="RO-V"</formula>
    </cfRule>
    <cfRule type="expression" dxfId="1143" priority="1394">
      <formula>$F66="RO-3"</formula>
    </cfRule>
    <cfRule type="expression" dxfId="1142" priority="1393">
      <formula>$F66="RO-2"</formula>
    </cfRule>
    <cfRule type="expression" dxfId="1141" priority="1392">
      <formula>$F66="RO-1"</formula>
    </cfRule>
    <cfRule type="expression" dxfId="1140" priority="1391">
      <formula>$F66="RO-Z"</formula>
    </cfRule>
    <cfRule type="expression" dxfId="1139" priority="1390">
      <formula>$F66="RO-V"</formula>
    </cfRule>
    <cfRule type="expression" dxfId="1138" priority="1389">
      <formula>$F66="Nic"</formula>
    </cfRule>
    <cfRule type="expression" dxfId="1137" priority="1388">
      <formula>$F66="RO-3"</formula>
    </cfRule>
    <cfRule type="expression" dxfId="1136" priority="1387">
      <formula>$F66="RO-2"</formula>
    </cfRule>
    <cfRule type="expression" dxfId="1135" priority="1386">
      <formula>$F66="RO-1"</formula>
    </cfRule>
    <cfRule type="expression" dxfId="1134" priority="1397">
      <formula>$F66="RO-Z"</formula>
    </cfRule>
    <cfRule type="expression" dxfId="1133" priority="1384">
      <formula>$F66="RO-3"</formula>
    </cfRule>
    <cfRule type="expression" dxfId="1132" priority="1383">
      <formula>$F66="RO-2"</formula>
    </cfRule>
    <cfRule type="expression" dxfId="1131" priority="1382">
      <formula>$F66="RO-1"</formula>
    </cfRule>
    <cfRule type="expression" dxfId="1130" priority="1381">
      <formula>$F66="RO-Z"</formula>
    </cfRule>
    <cfRule type="expression" dxfId="1129" priority="1513">
      <formula>$F66="RO-2"</formula>
    </cfRule>
    <cfRule type="expression" dxfId="1128" priority="1515">
      <formula>$F66="Nic"</formula>
    </cfRule>
    <cfRule type="expression" dxfId="1127" priority="1518">
      <formula>$F66="RO-1"</formula>
    </cfRule>
    <cfRule type="expression" dxfId="1126" priority="1516">
      <formula>$F66="RO-V"</formula>
    </cfRule>
    <cfRule type="expression" dxfId="1125" priority="1517">
      <formula>$F66="RO-Z"</formula>
    </cfRule>
    <cfRule type="expression" dxfId="1124" priority="1501">
      <formula>$F66="RO-Z"</formula>
    </cfRule>
    <cfRule type="expression" dxfId="1123" priority="1385">
      <formula>$F66="RO-Z"</formula>
    </cfRule>
  </conditionalFormatting>
  <conditionalFormatting sqref="E67">
    <cfRule type="expression" dxfId="1122" priority="1488">
      <formula>$F67="RO-1"</formula>
    </cfRule>
    <cfRule type="expression" dxfId="1121" priority="1551">
      <formula>$F67="RO-Z"</formula>
    </cfRule>
    <cfRule type="expression" dxfId="1120" priority="1552">
      <formula>$F67="RO-1"</formula>
    </cfRule>
    <cfRule type="expression" dxfId="1119" priority="1553">
      <formula>$F67="RO-2"</formula>
    </cfRule>
    <cfRule type="expression" dxfId="1118" priority="1554">
      <formula>$F67="RO-3"</formula>
    </cfRule>
    <cfRule type="expression" dxfId="1117" priority="1555">
      <formula>$F67="Nic"</formula>
    </cfRule>
    <cfRule type="expression" dxfId="1116" priority="1557">
      <formula>$F67="RO-Z"</formula>
    </cfRule>
    <cfRule type="expression" dxfId="1115" priority="1558">
      <formula>$F67="RO-1"</formula>
    </cfRule>
    <cfRule type="expression" dxfId="1114" priority="1559">
      <formula>$F67="RO-2"</formula>
    </cfRule>
    <cfRule type="expression" dxfId="1113" priority="1560">
      <formula>$F67="RO-3"</formula>
    </cfRule>
    <cfRule type="expression" dxfId="1112" priority="1561">
      <formula>$F67="RO-Z"</formula>
    </cfRule>
    <cfRule type="expression" dxfId="1111" priority="1562">
      <formula>$F67="RO-1"</formula>
    </cfRule>
    <cfRule type="expression" dxfId="1110" priority="1563">
      <formula>$F67="RO-2"</formula>
    </cfRule>
    <cfRule type="expression" dxfId="1109" priority="1564">
      <formula>$F67="RO-3"</formula>
    </cfRule>
    <cfRule type="expression" dxfId="1108" priority="1565">
      <formula>$F67="Nic"</formula>
    </cfRule>
    <cfRule type="expression" dxfId="1107" priority="1566">
      <formula>$F67="RO-V"</formula>
    </cfRule>
    <cfRule type="expression" dxfId="1106" priority="1567">
      <formula>$F67="RO-Z"</formula>
    </cfRule>
    <cfRule type="expression" dxfId="1105" priority="1568">
      <formula>$F67="RO-1"</formula>
    </cfRule>
    <cfRule type="expression" dxfId="1104" priority="1569">
      <formula>$F67="RO-2"</formula>
    </cfRule>
    <cfRule type="expression" dxfId="1103" priority="1570">
      <formula>$F67="RO-3"</formula>
    </cfRule>
    <cfRule type="expression" dxfId="1102" priority="1556">
      <formula>$F67="RO-V"</formula>
    </cfRule>
    <cfRule type="expression" dxfId="1101" priority="1550">
      <formula>$F67="RO-V"</formula>
    </cfRule>
    <cfRule type="expression" dxfId="1100" priority="1474">
      <formula>$F67="RO-3"</formula>
    </cfRule>
    <cfRule type="expression" dxfId="1099" priority="1475">
      <formula>$F67="Nic"</formula>
    </cfRule>
    <cfRule type="expression" dxfId="1098" priority="1476">
      <formula>$F67="RO-V"</formula>
    </cfRule>
    <cfRule type="expression" dxfId="1097" priority="1477">
      <formula>$F67="RO-Z"</formula>
    </cfRule>
    <cfRule type="expression" dxfId="1096" priority="1478">
      <formula>$F67="RO-1"</formula>
    </cfRule>
    <cfRule type="expression" dxfId="1095" priority="1479">
      <formula>$F67="RO-2"</formula>
    </cfRule>
    <cfRule type="expression" dxfId="1094" priority="1480">
      <formula>$F67="RO-3"</formula>
    </cfRule>
    <cfRule type="expression" dxfId="1093" priority="1481">
      <formula>$F67="RO-Z"</formula>
    </cfRule>
    <cfRule type="expression" dxfId="1092" priority="1482">
      <formula>$F67="RO-1"</formula>
    </cfRule>
    <cfRule type="expression" dxfId="1091" priority="1483">
      <formula>$F67="RO-2"</formula>
    </cfRule>
    <cfRule type="expression" dxfId="1090" priority="1484">
      <formula>$F67="RO-3"</formula>
    </cfRule>
    <cfRule type="expression" dxfId="1089" priority="1485">
      <formula>$F67="Nic"</formula>
    </cfRule>
    <cfRule type="expression" dxfId="1088" priority="1486">
      <formula>$F67="RO-V"</formula>
    </cfRule>
    <cfRule type="expression" dxfId="1087" priority="1487">
      <formula>$F67="RO-Z"</formula>
    </cfRule>
    <cfRule type="expression" dxfId="1086" priority="1489">
      <formula>$F67="RO-2"</formula>
    </cfRule>
    <cfRule type="expression" dxfId="1085" priority="1490">
      <formula>$F67="RO-3"</formula>
    </cfRule>
    <cfRule type="expression" dxfId="1084" priority="1461">
      <formula>$F67="RO-Z"</formula>
    </cfRule>
    <cfRule type="expression" dxfId="1083" priority="1462">
      <formula>$F67="RO-1"</formula>
    </cfRule>
    <cfRule type="expression" dxfId="1082" priority="1463">
      <formula>$F67="RO-2"</formula>
    </cfRule>
    <cfRule type="expression" dxfId="1081" priority="1464">
      <formula>$F67="RO-3"</formula>
    </cfRule>
    <cfRule type="expression" dxfId="1080" priority="1465">
      <formula>$F67="RO-Z"</formula>
    </cfRule>
    <cfRule type="expression" dxfId="1079" priority="1466">
      <formula>$F67="RO-1"</formula>
    </cfRule>
    <cfRule type="expression" dxfId="1078" priority="1467">
      <formula>$F67="RO-2"</formula>
    </cfRule>
    <cfRule type="expression" dxfId="1077" priority="1468">
      <formula>$F67="RO-3"</formula>
    </cfRule>
    <cfRule type="expression" dxfId="1076" priority="1469">
      <formula>$F67="Nic"</formula>
    </cfRule>
    <cfRule type="expression" dxfId="1075" priority="1470">
      <formula>$F67="RO-V"</formula>
    </cfRule>
    <cfRule type="expression" dxfId="1074" priority="1471">
      <formula>$F67="RO-Z"</formula>
    </cfRule>
    <cfRule type="expression" dxfId="1073" priority="1472">
      <formula>$F67="RO-1"</formula>
    </cfRule>
    <cfRule type="expression" dxfId="1072" priority="1473">
      <formula>$F67="RO-2"</formula>
    </cfRule>
    <cfRule type="expression" dxfId="1071" priority="1541">
      <formula>$F67="RO-Z"</formula>
    </cfRule>
    <cfRule type="expression" dxfId="1070" priority="1542">
      <formula>$F67="RO-1"</formula>
    </cfRule>
    <cfRule type="expression" dxfId="1069" priority="1543">
      <formula>$F67="RO-2"</formula>
    </cfRule>
    <cfRule type="expression" dxfId="1068" priority="1544">
      <formula>$F67="RO-3"</formula>
    </cfRule>
    <cfRule type="expression" dxfId="1067" priority="1545">
      <formula>$F67="RO-Z"</formula>
    </cfRule>
    <cfRule type="expression" dxfId="1066" priority="1546">
      <formula>$F67="RO-1"</formula>
    </cfRule>
    <cfRule type="expression" dxfId="1065" priority="1547">
      <formula>$F67="RO-2"</formula>
    </cfRule>
    <cfRule type="expression" dxfId="1064" priority="1548">
      <formula>$F67="RO-3"</formula>
    </cfRule>
    <cfRule type="expression" dxfId="1063" priority="1549">
      <formula>$F67="Nic"</formula>
    </cfRule>
  </conditionalFormatting>
  <conditionalFormatting sqref="E69">
    <cfRule type="expression" dxfId="1062" priority="1441">
      <formula>$F69="RO-Z"</formula>
    </cfRule>
    <cfRule type="expression" dxfId="1061" priority="1450">
      <formula>$F69="RO-3"</formula>
    </cfRule>
    <cfRule type="expression" dxfId="1060" priority="1449">
      <formula>$F69="RO-2"</formula>
    </cfRule>
    <cfRule type="expression" dxfId="1059" priority="1448">
      <formula>$F69="RO-1"</formula>
    </cfRule>
    <cfRule type="expression" dxfId="1058" priority="1443">
      <formula>$F69="RO-2"</formula>
    </cfRule>
    <cfRule type="expression" dxfId="1057" priority="1444">
      <formula>$F69="RO-3"</formula>
    </cfRule>
    <cfRule type="expression" dxfId="1056" priority="1445">
      <formula>$F69="Nic"</formula>
    </cfRule>
    <cfRule type="expression" dxfId="1055" priority="1427">
      <formula>$F69="RO-2"</formula>
    </cfRule>
    <cfRule type="expression" dxfId="1054" priority="1446">
      <formula>$F69="RO-V"</formula>
    </cfRule>
    <cfRule type="expression" dxfId="1053" priority="1447">
      <formula>$F69="RO-Z"</formula>
    </cfRule>
    <cfRule type="expression" dxfId="1052" priority="1442">
      <formula>$F69="RO-1"</formula>
    </cfRule>
    <cfRule type="expression" dxfId="1051" priority="1430">
      <formula>$F69="RO-V"</formula>
    </cfRule>
    <cfRule type="expression" dxfId="1050" priority="1429">
      <formula>$F69="Nic"</formula>
    </cfRule>
    <cfRule type="expression" dxfId="1049" priority="1428">
      <formula>$F69="RO-3"</formula>
    </cfRule>
    <cfRule type="expression" dxfId="1048" priority="1432">
      <formula>$F69="RO-1"</formula>
    </cfRule>
    <cfRule type="expression" dxfId="1047" priority="1426">
      <formula>$F69="RO-1"</formula>
    </cfRule>
    <cfRule type="expression" dxfId="1046" priority="1425">
      <formula>$F69="RO-Z"</formula>
    </cfRule>
    <cfRule type="expression" dxfId="1045" priority="1424">
      <formula>$F69="RO-3"</formula>
    </cfRule>
    <cfRule type="expression" dxfId="1044" priority="1423">
      <formula>$F69="RO-2"</formula>
    </cfRule>
    <cfRule type="expression" dxfId="1043" priority="1422">
      <formula>$F69="RO-1"</formula>
    </cfRule>
    <cfRule type="expression" dxfId="1042" priority="1421">
      <formula>$F69="RO-Z"</formula>
    </cfRule>
    <cfRule type="expression" dxfId="1041" priority="1433">
      <formula>$F69="RO-2"</formula>
    </cfRule>
    <cfRule type="expression" dxfId="1040" priority="1434">
      <formula>$F69="RO-3"</formula>
    </cfRule>
    <cfRule type="expression" dxfId="1039" priority="1435">
      <formula>$F69="Nic"</formula>
    </cfRule>
    <cfRule type="expression" dxfId="1038" priority="1436">
      <formula>$F69="RO-V"</formula>
    </cfRule>
    <cfRule type="expression" dxfId="1037" priority="1437">
      <formula>$F69="RO-Z"</formula>
    </cfRule>
    <cfRule type="expression" dxfId="1036" priority="1438">
      <formula>$F69="RO-1"</formula>
    </cfRule>
    <cfRule type="expression" dxfId="1035" priority="1439">
      <formula>$F69="RO-2"</formula>
    </cfRule>
    <cfRule type="expression" dxfId="1034" priority="1440">
      <formula>$F69="RO-3"</formula>
    </cfRule>
    <cfRule type="expression" dxfId="1033" priority="1431">
      <formula>$F69="RO-Z"</formula>
    </cfRule>
  </conditionalFormatting>
  <conditionalFormatting sqref="E76">
    <cfRule type="expression" dxfId="1032" priority="2446">
      <formula>$F76="RO-3"</formula>
    </cfRule>
    <cfRule type="expression" dxfId="1031" priority="2447">
      <formula>$F76="RO-Z"</formula>
    </cfRule>
    <cfRule type="expression" dxfId="1030" priority="2448">
      <formula>$F76="RO-1"</formula>
    </cfRule>
    <cfRule type="expression" dxfId="1029" priority="2449">
      <formula>$F76="RO-2"</formula>
    </cfRule>
    <cfRule type="expression" dxfId="1028" priority="2450">
      <formula>$F76="RO-3"</formula>
    </cfRule>
    <cfRule type="expression" dxfId="1027" priority="2451">
      <formula>$F76="Nic"</formula>
    </cfRule>
    <cfRule type="expression" dxfId="1026" priority="2452">
      <formula>$F76="RO-V"</formula>
    </cfRule>
    <cfRule type="expression" dxfId="1025" priority="2453">
      <formula>$F76="RO-Z"</formula>
    </cfRule>
    <cfRule type="expression" dxfId="1024" priority="2454">
      <formula>$F76="RO-1"</formula>
    </cfRule>
    <cfRule type="expression" dxfId="1023" priority="2455">
      <formula>$F76="RO-2"</formula>
    </cfRule>
    <cfRule type="expression" dxfId="1022" priority="2456">
      <formula>$F76="RO-3"</formula>
    </cfRule>
    <cfRule type="expression" dxfId="1021" priority="1123">
      <formula>$F76="RO-2"</formula>
    </cfRule>
    <cfRule type="expression" dxfId="1020" priority="1130">
      <formula>$F76="RO-3"</formula>
    </cfRule>
    <cfRule type="expression" dxfId="1019" priority="1129">
      <formula>$F76="RO-2"</formula>
    </cfRule>
    <cfRule type="expression" dxfId="1018" priority="1128">
      <formula>$F76="RO-1"</formula>
    </cfRule>
    <cfRule type="expression" dxfId="1017" priority="1127">
      <formula>$F76="RO-Z"</formula>
    </cfRule>
    <cfRule type="expression" dxfId="1016" priority="1126">
      <formula>$F76="RO-V"</formula>
    </cfRule>
    <cfRule type="expression" dxfId="1015" priority="1125">
      <formula>$F76="Nic"</formula>
    </cfRule>
    <cfRule type="expression" dxfId="1014" priority="1124">
      <formula>$F76="RO-3"</formula>
    </cfRule>
    <cfRule type="expression" dxfId="1013" priority="1122">
      <formula>$F76="RO-1"</formula>
    </cfRule>
    <cfRule type="expression" dxfId="1012" priority="1121">
      <formula>$F76="RO-Z"</formula>
    </cfRule>
    <cfRule type="expression" dxfId="1011" priority="1120">
      <formula>$F76="RO-3"</formula>
    </cfRule>
    <cfRule type="expression" dxfId="1010" priority="1119">
      <formula>$F76="RO-2"</formula>
    </cfRule>
    <cfRule type="expression" dxfId="1009" priority="1118">
      <formula>$F76="RO-1"</formula>
    </cfRule>
    <cfRule type="expression" dxfId="1008" priority="1117">
      <formula>$F76="RO-Z"</formula>
    </cfRule>
    <cfRule type="expression" dxfId="1007" priority="1116">
      <formula>$F76="RO-V"</formula>
    </cfRule>
    <cfRule type="expression" dxfId="1006" priority="1115">
      <formula>$F76="Nic"</formula>
    </cfRule>
    <cfRule type="expression" dxfId="1005" priority="1114">
      <formula>$F76="RO-3"</formula>
    </cfRule>
    <cfRule type="expression" dxfId="1004" priority="1113">
      <formula>$F76="RO-2"</formula>
    </cfRule>
    <cfRule type="expression" dxfId="1003" priority="1112">
      <formula>$F76="RO-1"</formula>
    </cfRule>
    <cfRule type="expression" dxfId="1002" priority="1111">
      <formula>$F76="RO-Z"</formula>
    </cfRule>
    <cfRule type="expression" dxfId="1001" priority="1110">
      <formula>$F76="RO-V"</formula>
    </cfRule>
    <cfRule type="expression" dxfId="1000" priority="1109">
      <formula>$F76="Nic"</formula>
    </cfRule>
    <cfRule type="expression" dxfId="999" priority="1108">
      <formula>$F76="RO-3"</formula>
    </cfRule>
    <cfRule type="expression" dxfId="998" priority="1107">
      <formula>$F76="RO-2"</formula>
    </cfRule>
    <cfRule type="expression" dxfId="997" priority="1106">
      <formula>$F76="RO-1"</formula>
    </cfRule>
    <cfRule type="expression" dxfId="996" priority="1105">
      <formula>$F76="RO-Z"</formula>
    </cfRule>
    <cfRule type="expression" dxfId="995" priority="1104">
      <formula>$F76="RO-3"</formula>
    </cfRule>
    <cfRule type="expression" dxfId="994" priority="1103">
      <formula>$F76="RO-2"</formula>
    </cfRule>
    <cfRule type="expression" dxfId="993" priority="1102">
      <formula>$F76="RO-1"</formula>
    </cfRule>
    <cfRule type="expression" dxfId="992" priority="1101">
      <formula>$F76="RO-Z"</formula>
    </cfRule>
    <cfRule type="expression" dxfId="991" priority="2427">
      <formula>$F76="RO-Z"</formula>
    </cfRule>
    <cfRule type="expression" dxfId="990" priority="2428">
      <formula>$F76="RO-1"</formula>
    </cfRule>
    <cfRule type="expression" dxfId="989" priority="2429">
      <formula>$F76="RO-2"</formula>
    </cfRule>
    <cfRule type="expression" dxfId="988" priority="2430">
      <formula>$F76="RO-3"</formula>
    </cfRule>
    <cfRule type="expression" dxfId="987" priority="2431">
      <formula>$F76="RO-Z"</formula>
    </cfRule>
    <cfRule type="expression" dxfId="986" priority="2432">
      <formula>$F76="RO-1"</formula>
    </cfRule>
    <cfRule type="expression" dxfId="985" priority="2433">
      <formula>$F76="RO-2"</formula>
    </cfRule>
    <cfRule type="expression" dxfId="984" priority="2434">
      <formula>$F76="RO-3"</formula>
    </cfRule>
    <cfRule type="expression" dxfId="983" priority="2435">
      <formula>$F76="Nic"</formula>
    </cfRule>
    <cfRule type="expression" dxfId="982" priority="2436">
      <formula>$F76="RO-V"</formula>
    </cfRule>
    <cfRule type="expression" dxfId="981" priority="2437">
      <formula>$F76="RO-Z"</formula>
    </cfRule>
    <cfRule type="expression" dxfId="980" priority="2438">
      <formula>$F76="RO-1"</formula>
    </cfRule>
    <cfRule type="expression" dxfId="979" priority="2439">
      <formula>$F76="RO-2"</formula>
    </cfRule>
    <cfRule type="expression" dxfId="978" priority="2440">
      <formula>$F76="RO-3"</formula>
    </cfRule>
    <cfRule type="expression" dxfId="977" priority="2441">
      <formula>$F76="Nic"</formula>
    </cfRule>
    <cfRule type="expression" dxfId="976" priority="2442">
      <formula>$F76="RO-V"</formula>
    </cfRule>
    <cfRule type="expression" dxfId="975" priority="2443">
      <formula>$F76="RO-Z"</formula>
    </cfRule>
    <cfRule type="expression" dxfId="974" priority="2444">
      <formula>$F76="RO-1"</formula>
    </cfRule>
    <cfRule type="expression" dxfId="973" priority="2445">
      <formula>$F76="RO-2"</formula>
    </cfRule>
  </conditionalFormatting>
  <conditionalFormatting sqref="E77">
    <cfRule type="expression" dxfId="972" priority="1169">
      <formula>$F77="RO-2"</formula>
    </cfRule>
    <cfRule type="expression" dxfId="971" priority="1234">
      <formula>$F77="RO-3"</formula>
    </cfRule>
    <cfRule type="expression" dxfId="970" priority="1238">
      <formula>$F77="RO-1"</formula>
    </cfRule>
    <cfRule type="expression" dxfId="969" priority="1239">
      <formula>$F77="RO-2"</formula>
    </cfRule>
    <cfRule type="expression" dxfId="968" priority="2467">
      <formula>$F77="RO-Z"</formula>
    </cfRule>
    <cfRule type="expression" dxfId="967" priority="2468">
      <formula>$F77="RO-1"</formula>
    </cfRule>
    <cfRule type="expression" dxfId="966" priority="2469">
      <formula>$F77="RO-2"</formula>
    </cfRule>
    <cfRule type="expression" dxfId="965" priority="2470">
      <formula>$F77="RO-3"</formula>
    </cfRule>
    <cfRule type="expression" dxfId="964" priority="2471">
      <formula>$F77="RO-Z"</formula>
    </cfRule>
    <cfRule type="expression" dxfId="963" priority="2472">
      <formula>$F77="RO-1"</formula>
    </cfRule>
    <cfRule type="expression" dxfId="962" priority="2478">
      <formula>$F77="RO-1"</formula>
    </cfRule>
    <cfRule type="expression" dxfId="961" priority="2479">
      <formula>$F77="RO-2"</formula>
    </cfRule>
    <cfRule type="expression" dxfId="960" priority="2473">
      <formula>$F77="RO-2"</formula>
    </cfRule>
    <cfRule type="expression" dxfId="959" priority="2474">
      <formula>$F77="RO-3"</formula>
    </cfRule>
    <cfRule type="expression" dxfId="958" priority="2475">
      <formula>$F77="Nic"</formula>
    </cfRule>
    <cfRule type="expression" dxfId="957" priority="2476">
      <formula>$F77="RO-V"</formula>
    </cfRule>
    <cfRule type="expression" dxfId="956" priority="2477">
      <formula>$F77="RO-Z"</formula>
    </cfRule>
    <cfRule type="expression" dxfId="955" priority="1221">
      <formula>$F77="RO-Z"</formula>
    </cfRule>
    <cfRule type="expression" dxfId="954" priority="1222">
      <formula>$F77="RO-1"</formula>
    </cfRule>
    <cfRule type="expression" dxfId="953" priority="1223">
      <formula>$F77="RO-2"</formula>
    </cfRule>
    <cfRule type="expression" dxfId="952" priority="1224">
      <formula>$F77="RO-3"</formula>
    </cfRule>
    <cfRule type="expression" dxfId="951" priority="1225">
      <formula>$F77="RO-Z"</formula>
    </cfRule>
    <cfRule type="expression" dxfId="950" priority="1226">
      <formula>$F77="RO-1"</formula>
    </cfRule>
    <cfRule type="expression" dxfId="949" priority="1227">
      <formula>$F77="RO-2"</formula>
    </cfRule>
    <cfRule type="expression" dxfId="948" priority="1228">
      <formula>$F77="RO-3"</formula>
    </cfRule>
    <cfRule type="expression" dxfId="947" priority="2480">
      <formula>$F77="RO-3"</formula>
    </cfRule>
    <cfRule type="expression" dxfId="946" priority="2481">
      <formula>$F77="Nic"</formula>
    </cfRule>
    <cfRule type="expression" dxfId="945" priority="2482">
      <formula>$F77="RO-V"</formula>
    </cfRule>
    <cfRule type="expression" dxfId="944" priority="2483">
      <formula>$F77="RO-Z"</formula>
    </cfRule>
    <cfRule type="expression" dxfId="943" priority="2484">
      <formula>$F77="RO-1"</formula>
    </cfRule>
    <cfRule type="expression" dxfId="942" priority="2485">
      <formula>$F77="RO-2"</formula>
    </cfRule>
    <cfRule type="expression" dxfId="941" priority="2486">
      <formula>$F77="RO-3"</formula>
    </cfRule>
    <cfRule type="expression" dxfId="940" priority="2487">
      <formula>$F77="RO-Z"</formula>
    </cfRule>
    <cfRule type="expression" dxfId="939" priority="1161">
      <formula>$F77="RO-Z"</formula>
    </cfRule>
    <cfRule type="expression" dxfId="938" priority="2488">
      <formula>$F77="RO-1"</formula>
    </cfRule>
    <cfRule type="expression" dxfId="937" priority="2489">
      <formula>$F77="RO-2"</formula>
    </cfRule>
    <cfRule type="expression" dxfId="936" priority="2490">
      <formula>$F77="RO-3"</formula>
    </cfRule>
    <cfRule type="expression" dxfId="935" priority="2491">
      <formula>$F77="Nic"</formula>
    </cfRule>
    <cfRule type="expression" dxfId="934" priority="2492">
      <formula>$F77="RO-V"</formula>
    </cfRule>
    <cfRule type="expression" dxfId="933" priority="2493">
      <formula>$F77="RO-Z"</formula>
    </cfRule>
    <cfRule type="expression" dxfId="932" priority="2494">
      <formula>$F77="RO-1"</formula>
    </cfRule>
    <cfRule type="expression" dxfId="931" priority="1240">
      <formula>$F77="RO-3"</formula>
    </cfRule>
    <cfRule type="expression" dxfId="930" priority="1241">
      <formula>$F77="RO-Z"</formula>
    </cfRule>
    <cfRule type="expression" dxfId="929" priority="1242">
      <formula>$F77="RO-1"</formula>
    </cfRule>
    <cfRule type="expression" dxfId="928" priority="1243">
      <formula>$F77="RO-2"</formula>
    </cfRule>
    <cfRule type="expression" dxfId="927" priority="1244">
      <formula>$F77="RO-3"</formula>
    </cfRule>
    <cfRule type="expression" dxfId="926" priority="1245">
      <formula>$F77="Nic"</formula>
    </cfRule>
    <cfRule type="expression" dxfId="925" priority="1246">
      <formula>$F77="RO-V"</formula>
    </cfRule>
    <cfRule type="expression" dxfId="924" priority="1247">
      <formula>$F77="RO-Z"</formula>
    </cfRule>
    <cfRule type="expression" dxfId="923" priority="1248">
      <formula>$F77="RO-1"</formula>
    </cfRule>
    <cfRule type="expression" dxfId="922" priority="1249">
      <formula>$F77="RO-2"</formula>
    </cfRule>
    <cfRule type="expression" dxfId="921" priority="1250">
      <formula>$F77="RO-3"</formula>
    </cfRule>
    <cfRule type="expression" dxfId="920" priority="1230">
      <formula>$F77="RO-V"</formula>
    </cfRule>
    <cfRule type="expression" dxfId="919" priority="1237">
      <formula>$F77="RO-Z"</formula>
    </cfRule>
    <cfRule type="expression" dxfId="918" priority="1229">
      <formula>$F77="Nic"</formula>
    </cfRule>
    <cfRule type="expression" dxfId="917" priority="1233">
      <formula>$F77="RO-2"</formula>
    </cfRule>
    <cfRule type="expression" dxfId="916" priority="1232">
      <formula>$F77="RO-1"</formula>
    </cfRule>
    <cfRule type="expression" dxfId="915" priority="1170">
      <formula>$F77="RO-3"</formula>
    </cfRule>
    <cfRule type="expression" dxfId="914" priority="2496">
      <formula>$F77="RO-3"</formula>
    </cfRule>
    <cfRule type="expression" dxfId="913" priority="1168">
      <formula>$F77="RO-1"</formula>
    </cfRule>
    <cfRule type="expression" dxfId="912" priority="1167">
      <formula>$F77="RO-Z"</formula>
    </cfRule>
    <cfRule type="expression" dxfId="911" priority="1166">
      <formula>$F77="RO-V"</formula>
    </cfRule>
    <cfRule type="expression" dxfId="910" priority="1165">
      <formula>$F77="Nic"</formula>
    </cfRule>
    <cfRule type="expression" dxfId="909" priority="1164">
      <formula>$F77="RO-3"</formula>
    </cfRule>
    <cfRule type="expression" dxfId="908" priority="1163">
      <formula>$F77="RO-2"</formula>
    </cfRule>
    <cfRule type="expression" dxfId="907" priority="1162">
      <formula>$F77="RO-1"</formula>
    </cfRule>
    <cfRule type="expression" dxfId="906" priority="2495">
      <formula>$F77="RO-2"</formula>
    </cfRule>
    <cfRule type="expression" dxfId="905" priority="1160">
      <formula>$F77="RO-3"</formula>
    </cfRule>
    <cfRule type="expression" dxfId="904" priority="1159">
      <formula>$F77="RO-2"</formula>
    </cfRule>
    <cfRule type="expression" dxfId="903" priority="1158">
      <formula>$F77="RO-1"</formula>
    </cfRule>
    <cfRule type="expression" dxfId="902" priority="1157">
      <formula>$F77="RO-Z"</formula>
    </cfRule>
    <cfRule type="expression" dxfId="901" priority="1156">
      <formula>$F77="RO-V"</formula>
    </cfRule>
    <cfRule type="expression" dxfId="900" priority="1155">
      <formula>$F77="Nic"</formula>
    </cfRule>
    <cfRule type="expression" dxfId="899" priority="1154">
      <formula>$F77="RO-3"</formula>
    </cfRule>
    <cfRule type="expression" dxfId="898" priority="1153">
      <formula>$F77="RO-2"</formula>
    </cfRule>
    <cfRule type="expression" dxfId="897" priority="1152">
      <formula>$F77="RO-1"</formula>
    </cfRule>
    <cfRule type="expression" dxfId="896" priority="1151">
      <formula>$F77="RO-Z"</formula>
    </cfRule>
    <cfRule type="expression" dxfId="895" priority="1150">
      <formula>$F77="RO-V"</formula>
    </cfRule>
    <cfRule type="expression" dxfId="894" priority="1149">
      <formula>$F77="Nic"</formula>
    </cfRule>
    <cfRule type="expression" dxfId="893" priority="1148">
      <formula>$F77="RO-3"</formula>
    </cfRule>
    <cfRule type="expression" dxfId="892" priority="1147">
      <formula>$F77="RO-2"</formula>
    </cfRule>
    <cfRule type="expression" dxfId="891" priority="1146">
      <formula>$F77="RO-1"</formula>
    </cfRule>
    <cfRule type="expression" dxfId="890" priority="1145">
      <formula>$F77="RO-Z"</formula>
    </cfRule>
    <cfRule type="expression" dxfId="889" priority="1144">
      <formula>$F77="RO-3"</formula>
    </cfRule>
    <cfRule type="expression" dxfId="888" priority="1231">
      <formula>$F77="RO-Z"</formula>
    </cfRule>
    <cfRule type="expression" dxfId="887" priority="1143">
      <formula>$F77="RO-2"</formula>
    </cfRule>
    <cfRule type="expression" dxfId="886" priority="1142">
      <formula>$F77="RO-1"</formula>
    </cfRule>
    <cfRule type="expression" dxfId="885" priority="1141">
      <formula>$F77="RO-Z"</formula>
    </cfRule>
    <cfRule type="expression" dxfId="884" priority="1236">
      <formula>$F77="RO-V"</formula>
    </cfRule>
    <cfRule type="expression" dxfId="883" priority="1235">
      <formula>$F77="Nic"</formula>
    </cfRule>
  </conditionalFormatting>
  <conditionalFormatting sqref="E78">
    <cfRule type="expression" dxfId="882" priority="1200">
      <formula>$F78="RO-3"</formula>
    </cfRule>
    <cfRule type="expression" dxfId="881" priority="1199">
      <formula>$F78="RO-2"</formula>
    </cfRule>
    <cfRule type="expression" dxfId="880" priority="1198">
      <formula>$F78="RO-1"</formula>
    </cfRule>
    <cfRule type="expression" dxfId="879" priority="1197">
      <formula>$F78="RO-Z"</formula>
    </cfRule>
    <cfRule type="expression" dxfId="878" priority="1196">
      <formula>$F78="RO-V"</formula>
    </cfRule>
    <cfRule type="expression" dxfId="877" priority="1195">
      <formula>$F78="Nic"</formula>
    </cfRule>
    <cfRule type="expression" dxfId="876" priority="1194">
      <formula>$F78="RO-3"</formula>
    </cfRule>
    <cfRule type="expression" dxfId="875" priority="1193">
      <formula>$F78="RO-2"</formula>
    </cfRule>
    <cfRule type="expression" dxfId="874" priority="1192">
      <formula>$F78="RO-1"</formula>
    </cfRule>
    <cfRule type="expression" dxfId="873" priority="1191">
      <formula>$F78="RO-Z"</formula>
    </cfRule>
    <cfRule type="expression" dxfId="872" priority="1190">
      <formula>$F78="RO-V"</formula>
    </cfRule>
    <cfRule type="expression" dxfId="871" priority="1189">
      <formula>$F78="Nic"</formula>
    </cfRule>
    <cfRule type="expression" dxfId="870" priority="1188">
      <formula>$F78="RO-3"</formula>
    </cfRule>
    <cfRule type="expression" dxfId="869" priority="1187">
      <formula>$F78="RO-2"</formula>
    </cfRule>
    <cfRule type="expression" dxfId="868" priority="1186">
      <formula>$F78="RO-1"</formula>
    </cfRule>
    <cfRule type="expression" dxfId="867" priority="1185">
      <formula>$F78="RO-Z"</formula>
    </cfRule>
    <cfRule type="expression" dxfId="866" priority="1183">
      <formula>$F78="RO-2"</formula>
    </cfRule>
    <cfRule type="expression" dxfId="865" priority="1182">
      <formula>$F78="RO-1"</formula>
    </cfRule>
    <cfRule type="expression" dxfId="864" priority="1181">
      <formula>$F78="RO-Z"</formula>
    </cfRule>
    <cfRule type="expression" dxfId="863" priority="1273">
      <formula>$F78="RO-2"</formula>
    </cfRule>
    <cfRule type="expression" dxfId="862" priority="1184">
      <formula>$F78="RO-3"</formula>
    </cfRule>
    <cfRule type="expression" dxfId="861" priority="1261">
      <formula>$F78="RO-Z"</formula>
    </cfRule>
    <cfRule type="expression" dxfId="860" priority="1262">
      <formula>$F78="RO-1"</formula>
    </cfRule>
    <cfRule type="expression" dxfId="859" priority="1263">
      <formula>$F78="RO-2"</formula>
    </cfRule>
    <cfRule type="expression" dxfId="858" priority="1264">
      <formula>$F78="RO-3"</formula>
    </cfRule>
    <cfRule type="expression" dxfId="857" priority="1265">
      <formula>$F78="RO-Z"</formula>
    </cfRule>
    <cfRule type="expression" dxfId="856" priority="1266">
      <formula>$F78="RO-1"</formula>
    </cfRule>
    <cfRule type="expression" dxfId="855" priority="1267">
      <formula>$F78="RO-2"</formula>
    </cfRule>
    <cfRule type="expression" dxfId="854" priority="1268">
      <formula>$F78="RO-3"</formula>
    </cfRule>
    <cfRule type="expression" dxfId="853" priority="1269">
      <formula>$F78="Nic"</formula>
    </cfRule>
    <cfRule type="expression" dxfId="852" priority="1270">
      <formula>$F78="RO-V"</formula>
    </cfRule>
    <cfRule type="expression" dxfId="851" priority="1271">
      <formula>$F78="RO-Z"</formula>
    </cfRule>
    <cfRule type="expression" dxfId="850" priority="1272">
      <formula>$F78="RO-1"</formula>
    </cfRule>
    <cfRule type="expression" dxfId="849" priority="1274">
      <formula>$F78="RO-3"</formula>
    </cfRule>
    <cfRule type="expression" dxfId="848" priority="1275">
      <formula>$F78="Nic"</formula>
    </cfRule>
    <cfRule type="expression" dxfId="847" priority="1276">
      <formula>$F78="RO-V"</formula>
    </cfRule>
    <cfRule type="expression" dxfId="846" priority="1277">
      <formula>$F78="RO-Z"</formula>
    </cfRule>
    <cfRule type="expression" dxfId="845" priority="1278">
      <formula>$F78="RO-1"</formula>
    </cfRule>
    <cfRule type="expression" dxfId="844" priority="1279">
      <formula>$F78="RO-2"</formula>
    </cfRule>
    <cfRule type="expression" dxfId="843" priority="1280">
      <formula>$F78="RO-3"</formula>
    </cfRule>
    <cfRule type="expression" dxfId="842" priority="1281">
      <formula>$F78="RO-Z"</formula>
    </cfRule>
    <cfRule type="expression" dxfId="841" priority="1282">
      <formula>$F78="RO-1"</formula>
    </cfRule>
    <cfRule type="expression" dxfId="840" priority="1283">
      <formula>$F78="RO-2"</formula>
    </cfRule>
    <cfRule type="expression" dxfId="839" priority="1284">
      <formula>$F78="RO-3"</formula>
    </cfRule>
    <cfRule type="expression" dxfId="838" priority="1285">
      <formula>$F78="Nic"</formula>
    </cfRule>
    <cfRule type="expression" dxfId="837" priority="1286">
      <formula>$F78="RO-V"</formula>
    </cfRule>
    <cfRule type="expression" dxfId="836" priority="1287">
      <formula>$F78="RO-Z"</formula>
    </cfRule>
    <cfRule type="expression" dxfId="835" priority="1288">
      <formula>$F78="RO-1"</formula>
    </cfRule>
    <cfRule type="expression" dxfId="834" priority="1289">
      <formula>$F78="RO-2"</formula>
    </cfRule>
    <cfRule type="expression" dxfId="833" priority="1290">
      <formula>$F78="RO-3"</formula>
    </cfRule>
    <cfRule type="expression" dxfId="832" priority="1210">
      <formula>$F78="RO-3"</formula>
    </cfRule>
    <cfRule type="expression" dxfId="831" priority="1209">
      <formula>$F78="RO-2"</formula>
    </cfRule>
    <cfRule type="expression" dxfId="830" priority="1208">
      <formula>$F78="RO-1"</formula>
    </cfRule>
    <cfRule type="expression" dxfId="829" priority="1207">
      <formula>$F78="RO-Z"</formula>
    </cfRule>
    <cfRule type="expression" dxfId="828" priority="1206">
      <formula>$F78="RO-V"</formula>
    </cfRule>
    <cfRule type="expression" dxfId="827" priority="1205">
      <formula>$F78="Nic"</formula>
    </cfRule>
    <cfRule type="expression" dxfId="826" priority="1204">
      <formula>$F78="RO-3"</formula>
    </cfRule>
    <cfRule type="expression" dxfId="825" priority="1203">
      <formula>$F78="RO-2"</formula>
    </cfRule>
    <cfRule type="expression" dxfId="824" priority="1202">
      <formula>$F78="RO-1"</formula>
    </cfRule>
    <cfRule type="expression" dxfId="823" priority="1201">
      <formula>$F78="RO-Z"</formula>
    </cfRule>
  </conditionalFormatting>
  <conditionalFormatting sqref="E88">
    <cfRule type="expression" dxfId="822" priority="804">
      <formula>$F88="RO-1"</formula>
    </cfRule>
    <cfRule type="expression" dxfId="821" priority="782">
      <formula>$F88="RO-1"</formula>
    </cfRule>
    <cfRule type="expression" dxfId="820" priority="793">
      <formula>$F88="RO-Z"</formula>
    </cfRule>
    <cfRule type="expression" dxfId="819" priority="213">
      <formula>$F88="RO-2"</formula>
    </cfRule>
    <cfRule type="expression" dxfId="818" priority="236">
      <formula>$F88="RO-3"</formula>
    </cfRule>
    <cfRule type="expression" dxfId="817" priority="229">
      <formula>$F88="RO-2"</formula>
    </cfRule>
    <cfRule type="expression" dxfId="816" priority="230">
      <formula>$F88="RO-3"</formula>
    </cfRule>
    <cfRule type="expression" dxfId="815" priority="231">
      <formula>$F88="Nic"</formula>
    </cfRule>
    <cfRule type="expression" dxfId="814" priority="232">
      <formula>$F88="RO-V"</formula>
    </cfRule>
    <cfRule type="expression" dxfId="813" priority="233">
      <formula>$F88="RO-Z"</formula>
    </cfRule>
    <cfRule type="expression" dxfId="812" priority="234">
      <formula>$F88="RO-1"</formula>
    </cfRule>
    <cfRule type="expression" dxfId="811" priority="235">
      <formula>$F88="RO-2"</formula>
    </cfRule>
    <cfRule type="expression" dxfId="810" priority="806">
      <formula>$F88="RO-3"</formula>
    </cfRule>
    <cfRule type="expression" dxfId="809" priority="805">
      <formula>$F88="RO-2"</formula>
    </cfRule>
    <cfRule type="expression" dxfId="808" priority="803">
      <formula>$F88="RO-Z"</formula>
    </cfRule>
    <cfRule type="expression" dxfId="807" priority="802">
      <formula>$F88="RO-V"</formula>
    </cfRule>
    <cfRule type="expression" dxfId="806" priority="801">
      <formula>$F88="Nic"</formula>
    </cfRule>
    <cfRule type="expression" dxfId="805" priority="800">
      <formula>$F88="RO-3"</formula>
    </cfRule>
    <cfRule type="expression" dxfId="804" priority="799">
      <formula>$F88="RO-2"</formula>
    </cfRule>
    <cfRule type="expression" dxfId="803" priority="798">
      <formula>$F88="RO-1"</formula>
    </cfRule>
    <cfRule type="expression" dxfId="802" priority="797">
      <formula>$F88="RO-Z"</formula>
    </cfRule>
    <cfRule type="expression" dxfId="801" priority="796">
      <formula>$F88="RO-3"</formula>
    </cfRule>
    <cfRule type="expression" dxfId="800" priority="795">
      <formula>$F88="RO-2"</formula>
    </cfRule>
    <cfRule type="expression" dxfId="799" priority="794">
      <formula>$F88="RO-1"</formula>
    </cfRule>
    <cfRule type="expression" dxfId="798" priority="792">
      <formula>$F88="RO-V"</formula>
    </cfRule>
    <cfRule type="expression" dxfId="797" priority="791">
      <formula>$F88="Nic"</formula>
    </cfRule>
    <cfRule type="expression" dxfId="796" priority="790">
      <formula>$F88="RO-3"</formula>
    </cfRule>
    <cfRule type="expression" dxfId="795" priority="789">
      <formula>$F88="RO-2"</formula>
    </cfRule>
    <cfRule type="expression" dxfId="794" priority="788">
      <formula>$F88="RO-1"</formula>
    </cfRule>
    <cfRule type="expression" dxfId="793" priority="787">
      <formula>$F88="RO-Z"</formula>
    </cfRule>
    <cfRule type="expression" dxfId="792" priority="786">
      <formula>$F88="RO-V"</formula>
    </cfRule>
    <cfRule type="expression" dxfId="791" priority="785">
      <formula>$F88="Nic"</formula>
    </cfRule>
    <cfRule type="expression" dxfId="790" priority="784">
      <formula>$F88="RO-3"</formula>
    </cfRule>
    <cfRule type="expression" dxfId="789" priority="783">
      <formula>$F88="RO-2"</formula>
    </cfRule>
    <cfRule type="expression" dxfId="788" priority="228">
      <formula>$F88="RO-1"</formula>
    </cfRule>
    <cfRule type="expression" dxfId="787" priority="781">
      <formula>$F88="RO-Z"</formula>
    </cfRule>
    <cfRule type="expression" dxfId="786" priority="780">
      <formula>$F88="RO-3"</formula>
    </cfRule>
    <cfRule type="expression" dxfId="785" priority="779">
      <formula>$F88="RO-2"</formula>
    </cfRule>
    <cfRule type="expression" dxfId="784" priority="778">
      <formula>$F88="RO-1"</formula>
    </cfRule>
    <cfRule type="expression" dxfId="783" priority="777">
      <formula>$F88="RO-Z"</formula>
    </cfRule>
    <cfRule type="expression" dxfId="782" priority="207">
      <formula>$F88="RO-Z"</formula>
    </cfRule>
    <cfRule type="expression" dxfId="781" priority="208">
      <formula>$F88="RO-1"</formula>
    </cfRule>
    <cfRule type="expression" dxfId="780" priority="209">
      <formula>$F88="RO-2"</formula>
    </cfRule>
    <cfRule type="expression" dxfId="779" priority="210">
      <formula>$F88="RO-3"</formula>
    </cfRule>
    <cfRule type="expression" dxfId="778" priority="211">
      <formula>$F88="RO-Z"</formula>
    </cfRule>
    <cfRule type="expression" dxfId="777" priority="212">
      <formula>$F88="RO-1"</formula>
    </cfRule>
    <cfRule type="expression" dxfId="776" priority="214">
      <formula>$F88="RO-3"</formula>
    </cfRule>
    <cfRule type="expression" dxfId="775" priority="215">
      <formula>$F88="Nic"</formula>
    </cfRule>
    <cfRule type="expression" dxfId="774" priority="216">
      <formula>$F88="RO-V"</formula>
    </cfRule>
    <cfRule type="expression" dxfId="773" priority="217">
      <formula>$F88="RO-Z"</formula>
    </cfRule>
    <cfRule type="expression" dxfId="772" priority="218">
      <formula>$F88="RO-1"</formula>
    </cfRule>
    <cfRule type="expression" dxfId="771" priority="219">
      <formula>$F88="RO-2"</formula>
    </cfRule>
    <cfRule type="expression" dxfId="770" priority="220">
      <formula>$F88="RO-3"</formula>
    </cfRule>
    <cfRule type="expression" dxfId="769" priority="221">
      <formula>$F88="Nic"</formula>
    </cfRule>
    <cfRule type="expression" dxfId="768" priority="222">
      <formula>$F88="RO-V"</formula>
    </cfRule>
    <cfRule type="expression" dxfId="767" priority="223">
      <formula>$F88="RO-Z"</formula>
    </cfRule>
    <cfRule type="expression" dxfId="766" priority="224">
      <formula>$F88="RO-1"</formula>
    </cfRule>
    <cfRule type="expression" dxfId="765" priority="225">
      <formula>$F88="RO-2"</formula>
    </cfRule>
    <cfRule type="expression" dxfId="764" priority="226">
      <formula>$F88="RO-3"</formula>
    </cfRule>
    <cfRule type="expression" dxfId="763" priority="227">
      <formula>$F88="RO-Z"</formula>
    </cfRule>
  </conditionalFormatting>
  <conditionalFormatting sqref="E89">
    <cfRule type="expression" dxfId="762" priority="834">
      <formula>$F89="RO-1"</formula>
    </cfRule>
    <cfRule type="expression" dxfId="761" priority="818">
      <formula>$F89="RO-1"</formula>
    </cfRule>
    <cfRule type="expression" dxfId="760" priority="817">
      <formula>$F89="RO-Z"</formula>
    </cfRule>
    <cfRule type="expression" dxfId="759" priority="832">
      <formula>$F89="RO-V"</formula>
    </cfRule>
    <cfRule type="expression" dxfId="758" priority="833">
      <formula>$F89="RO-Z"</formula>
    </cfRule>
    <cfRule type="expression" dxfId="757" priority="276">
      <formula>$F89="RO-3"</formula>
    </cfRule>
    <cfRule type="expression" dxfId="756" priority="251">
      <formula>$F89="RO-Z"</formula>
    </cfRule>
    <cfRule type="expression" dxfId="755" priority="252">
      <formula>$F89="RO-1"</formula>
    </cfRule>
    <cfRule type="expression" dxfId="754" priority="253">
      <formula>$F89="RO-2"</formula>
    </cfRule>
    <cfRule type="expression" dxfId="753" priority="254">
      <formula>$F89="RO-3"</formula>
    </cfRule>
    <cfRule type="expression" dxfId="752" priority="255">
      <formula>$F89="Nic"</formula>
    </cfRule>
    <cfRule type="expression" dxfId="751" priority="256">
      <formula>$F89="RO-V"</formula>
    </cfRule>
    <cfRule type="expression" dxfId="750" priority="257">
      <formula>$F89="RO-Z"</formula>
    </cfRule>
    <cfRule type="expression" dxfId="749" priority="258">
      <formula>$F89="RO-1"</formula>
    </cfRule>
    <cfRule type="expression" dxfId="748" priority="259">
      <formula>$F89="RO-2"</formula>
    </cfRule>
    <cfRule type="expression" dxfId="747" priority="819">
      <formula>$F89="RO-2"</formula>
    </cfRule>
    <cfRule type="expression" dxfId="746" priority="260">
      <formula>$F89="RO-3"</formula>
    </cfRule>
    <cfRule type="expression" dxfId="745" priority="261">
      <formula>$F89="Nic"</formula>
    </cfRule>
    <cfRule type="expression" dxfId="744" priority="262">
      <formula>$F89="RO-V"</formula>
    </cfRule>
    <cfRule type="expression" dxfId="743" priority="247">
      <formula>$F89="RO-Z"</formula>
    </cfRule>
    <cfRule type="expression" dxfId="742" priority="248">
      <formula>$F89="RO-1"</formula>
    </cfRule>
    <cfRule type="expression" dxfId="741" priority="249">
      <formula>$F89="RO-2"</formula>
    </cfRule>
    <cfRule type="expression" dxfId="740" priority="263">
      <formula>$F89="RO-Z"</formula>
    </cfRule>
    <cfRule type="expression" dxfId="739" priority="264">
      <formula>$F89="RO-1"</formula>
    </cfRule>
    <cfRule type="expression" dxfId="738" priority="265">
      <formula>$F89="RO-2"</formula>
    </cfRule>
    <cfRule type="expression" dxfId="737" priority="266">
      <formula>$F89="RO-3"</formula>
    </cfRule>
    <cfRule type="expression" dxfId="736" priority="835">
      <formula>$F89="RO-2"</formula>
    </cfRule>
    <cfRule type="expression" dxfId="735" priority="836">
      <formula>$F89="RO-3"</formula>
    </cfRule>
    <cfRule type="expression" dxfId="734" priority="837">
      <formula>$F89="RO-Z"</formula>
    </cfRule>
    <cfRule type="expression" dxfId="733" priority="838">
      <formula>$F89="RO-1"</formula>
    </cfRule>
    <cfRule type="expression" dxfId="732" priority="839">
      <formula>$F89="RO-2"</formula>
    </cfRule>
    <cfRule type="expression" dxfId="731" priority="840">
      <formula>$F89="RO-3"</formula>
    </cfRule>
    <cfRule type="expression" dxfId="730" priority="270">
      <formula>$F89="RO-3"</formula>
    </cfRule>
    <cfRule type="expression" dxfId="729" priority="271">
      <formula>$F89="Nic"</formula>
    </cfRule>
    <cfRule type="expression" dxfId="728" priority="272">
      <formula>$F89="RO-V"</formula>
    </cfRule>
    <cfRule type="expression" dxfId="727" priority="273">
      <formula>$F89="RO-Z"</formula>
    </cfRule>
    <cfRule type="expression" dxfId="726" priority="274">
      <formula>$F89="RO-1"</formula>
    </cfRule>
    <cfRule type="expression" dxfId="725" priority="275">
      <formula>$F89="RO-2"</formula>
    </cfRule>
    <cfRule type="expression" dxfId="724" priority="841">
      <formula>$F89="Nic"</formula>
    </cfRule>
    <cfRule type="expression" dxfId="723" priority="842">
      <formula>$F89="RO-V"</formula>
    </cfRule>
    <cfRule type="expression" dxfId="722" priority="843">
      <formula>$F89="RO-Z"</formula>
    </cfRule>
    <cfRule type="expression" dxfId="721" priority="844">
      <formula>$F89="RO-1"</formula>
    </cfRule>
    <cfRule type="expression" dxfId="720" priority="845">
      <formula>$F89="RO-2"</formula>
    </cfRule>
    <cfRule type="expression" dxfId="719" priority="846">
      <formula>$F89="RO-3"</formula>
    </cfRule>
    <cfRule type="expression" dxfId="718" priority="250">
      <formula>$F89="RO-3"</formula>
    </cfRule>
    <cfRule type="expression" dxfId="717" priority="267">
      <formula>$F89="RO-Z"</formula>
    </cfRule>
    <cfRule type="expression" dxfId="716" priority="268">
      <formula>$F89="RO-1"</formula>
    </cfRule>
    <cfRule type="expression" dxfId="715" priority="269">
      <formula>$F89="RO-2"</formula>
    </cfRule>
    <cfRule type="expression" dxfId="714" priority="831">
      <formula>$F89="Nic"</formula>
    </cfRule>
    <cfRule type="expression" dxfId="713" priority="830">
      <formula>$F89="RO-3"</formula>
    </cfRule>
    <cfRule type="expression" dxfId="712" priority="829">
      <formula>$F89="RO-2"</formula>
    </cfRule>
    <cfRule type="expression" dxfId="711" priority="828">
      <formula>$F89="RO-1"</formula>
    </cfRule>
    <cfRule type="expression" dxfId="710" priority="827">
      <formula>$F89="RO-Z"</formula>
    </cfRule>
    <cfRule type="expression" dxfId="709" priority="825">
      <formula>$F89="Nic"</formula>
    </cfRule>
    <cfRule type="expression" dxfId="708" priority="824">
      <formula>$F89="RO-3"</formula>
    </cfRule>
    <cfRule type="expression" dxfId="707" priority="823">
      <formula>$F89="RO-2"</formula>
    </cfRule>
    <cfRule type="expression" dxfId="706" priority="822">
      <formula>$F89="RO-1"</formula>
    </cfRule>
    <cfRule type="expression" dxfId="705" priority="821">
      <formula>$F89="RO-Z"</formula>
    </cfRule>
    <cfRule type="expression" dxfId="704" priority="820">
      <formula>$F89="RO-3"</formula>
    </cfRule>
    <cfRule type="expression" dxfId="703" priority="826">
      <formula>$F89="RO-V"</formula>
    </cfRule>
  </conditionalFormatting>
  <conditionalFormatting sqref="F18:F66 F68:F116">
    <cfRule type="expression" dxfId="702" priority="2902">
      <formula>$F18="RO-1"</formula>
    </cfRule>
    <cfRule type="expression" dxfId="701" priority="2903">
      <formula>$F18="RO-2"</formula>
    </cfRule>
    <cfRule type="expression" dxfId="700" priority="2904">
      <formula>$F18="RO-3"</formula>
    </cfRule>
    <cfRule type="expression" dxfId="699" priority="2867">
      <formula>$F18="RO-Z"</formula>
    </cfRule>
    <cfRule type="expression" dxfId="698" priority="2868">
      <formula>$F18="RO-1"</formula>
    </cfRule>
    <cfRule type="expression" dxfId="697" priority="2869">
      <formula>$F18="RO-2"</formula>
    </cfRule>
    <cfRule type="expression" dxfId="696" priority="2870">
      <formula>$F18="RO-3"</formula>
    </cfRule>
    <cfRule type="expression" dxfId="695" priority="2871">
      <formula>$F18="Nic"</formula>
    </cfRule>
    <cfRule type="expression" dxfId="694" priority="2872">
      <formula>$F18="RO-V"</formula>
    </cfRule>
    <cfRule type="expression" dxfId="693" priority="2873">
      <formula>$F18="RO-Z"</formula>
    </cfRule>
    <cfRule type="expression" dxfId="692" priority="2874">
      <formula>$F18="RO-1"</formula>
    </cfRule>
    <cfRule type="expression" dxfId="691" priority="2875">
      <formula>$F18="RO-2"</formula>
    </cfRule>
    <cfRule type="expression" dxfId="690" priority="2876">
      <formula>$F18="RO-3"</formula>
    </cfRule>
    <cfRule type="expression" dxfId="689" priority="2877">
      <formula>$F18="Nic"</formula>
    </cfRule>
    <cfRule type="expression" dxfId="688" priority="2878">
      <formula>$F18="RO-V"</formula>
    </cfRule>
    <cfRule type="expression" dxfId="687" priority="2879">
      <formula>$F18="RO-Z"</formula>
    </cfRule>
    <cfRule type="expression" dxfId="686" priority="2880">
      <formula>$F18="RO-1"</formula>
    </cfRule>
    <cfRule type="expression" dxfId="685" priority="2881">
      <formula>$F18="RO-2"</formula>
    </cfRule>
    <cfRule type="expression" dxfId="684" priority="2882">
      <formula>$F18="RO-3"</formula>
    </cfRule>
    <cfRule type="expression" dxfId="683" priority="2883">
      <formula>$F18="Nic"</formula>
    </cfRule>
    <cfRule type="expression" dxfId="682" priority="2884">
      <formula>$F18="RO-V"</formula>
    </cfRule>
    <cfRule type="expression" dxfId="681" priority="2885">
      <formula>$F18="RO-Z"</formula>
    </cfRule>
    <cfRule type="expression" dxfId="680" priority="2886">
      <formula>$F18="RO-1"</formula>
    </cfRule>
    <cfRule type="expression" dxfId="679" priority="2887">
      <formula>$F18="RO-2"</formula>
    </cfRule>
    <cfRule type="expression" dxfId="678" priority="2888">
      <formula>$F18="RO-3"</formula>
    </cfRule>
    <cfRule type="expression" dxfId="677" priority="2889">
      <formula>$F18="Nic"</formula>
    </cfRule>
    <cfRule type="expression" dxfId="676" priority="2890">
      <formula>$F18="RO-V"</formula>
    </cfRule>
    <cfRule type="expression" dxfId="675" priority="2891">
      <formula>$F18="RO-Z"</formula>
    </cfRule>
    <cfRule type="expression" dxfId="674" priority="2892">
      <formula>$F18="RO-1"</formula>
    </cfRule>
    <cfRule type="expression" dxfId="673" priority="2893">
      <formula>$F18="RO-2"</formula>
    </cfRule>
    <cfRule type="expression" dxfId="672" priority="2894">
      <formula>$F18="RO-3"</formula>
    </cfRule>
    <cfRule type="expression" dxfId="671" priority="2895">
      <formula>$F18="RO-Z"</formula>
    </cfRule>
    <cfRule type="expression" dxfId="670" priority="2896">
      <formula>$F18="RO-1"</formula>
    </cfRule>
    <cfRule type="expression" dxfId="669" priority="2897">
      <formula>$F18="RO-2"</formula>
    </cfRule>
    <cfRule type="expression" dxfId="668" priority="2898">
      <formula>$F18="RO-3"</formula>
    </cfRule>
    <cfRule type="expression" dxfId="667" priority="2899">
      <formula>$F18="Nic"</formula>
    </cfRule>
    <cfRule type="expression" dxfId="666" priority="2900">
      <formula>$F18="RO-V"</formula>
    </cfRule>
    <cfRule type="expression" dxfId="665" priority="2901">
      <formula>$F18="RO-Z"</formula>
    </cfRule>
  </conditionalFormatting>
  <conditionalFormatting sqref="F58:F78">
    <cfRule type="expression" dxfId="664" priority="1582">
      <formula>$F58="RO-1"</formula>
    </cfRule>
    <cfRule type="expression" dxfId="663" priority="1617">
      <formula>$F58="RO-2"</formula>
    </cfRule>
    <cfRule type="expression" dxfId="662" priority="1616">
      <formula>$F58="RO-1"</formula>
    </cfRule>
    <cfRule type="expression" dxfId="661" priority="1615">
      <formula>$F58="RO-Z"</formula>
    </cfRule>
    <cfRule type="expression" dxfId="660" priority="1614">
      <formula>$F58="RO-V"</formula>
    </cfRule>
    <cfRule type="expression" dxfId="659" priority="1613">
      <formula>$F58="Nic"</formula>
    </cfRule>
    <cfRule type="expression" dxfId="658" priority="1599">
      <formula>$F58="RO-Z"</formula>
    </cfRule>
    <cfRule type="expression" dxfId="657" priority="1600">
      <formula>$F58="RO-1"</formula>
    </cfRule>
    <cfRule type="expression" dxfId="656" priority="1601">
      <formula>$F58="RO-2"</formula>
    </cfRule>
    <cfRule type="expression" dxfId="655" priority="1612">
      <formula>$F58="RO-3"</formula>
    </cfRule>
    <cfRule type="expression" dxfId="654" priority="1602">
      <formula>$F58="RO-3"</formula>
    </cfRule>
    <cfRule type="expression" dxfId="653" priority="1603">
      <formula>$F58="Nic"</formula>
    </cfRule>
    <cfRule type="expression" dxfId="652" priority="1611">
      <formula>$F58="RO-2"</formula>
    </cfRule>
    <cfRule type="expression" dxfId="651" priority="1610">
      <formula>$F58="RO-1"</formula>
    </cfRule>
    <cfRule type="expression" dxfId="650" priority="1609">
      <formula>$F58="RO-Z"</formula>
    </cfRule>
    <cfRule type="expression" dxfId="649" priority="1608">
      <formula>$F58="RO-3"</formula>
    </cfRule>
    <cfRule type="expression" dxfId="648" priority="1607">
      <formula>$F58="RO-2"</formula>
    </cfRule>
    <cfRule type="expression" dxfId="647" priority="1606">
      <formula>$F58="RO-1"</formula>
    </cfRule>
    <cfRule type="expression" dxfId="646" priority="1605">
      <formula>$F58="RO-Z"</formula>
    </cfRule>
    <cfRule type="expression" dxfId="645" priority="1604">
      <formula>$F58="RO-V"</formula>
    </cfRule>
    <cfRule type="expression" dxfId="644" priority="1618">
      <formula>$F58="RO-3"</formula>
    </cfRule>
    <cfRule type="expression" dxfId="643" priority="1583">
      <formula>$F58="RO-2"</formula>
    </cfRule>
    <cfRule type="expression" dxfId="642" priority="1584">
      <formula>$F58="RO-3"</formula>
    </cfRule>
    <cfRule type="expression" dxfId="641" priority="1585">
      <formula>$F58="Nic"</formula>
    </cfRule>
    <cfRule type="expression" dxfId="640" priority="1586">
      <formula>$F58="RO-V"</formula>
    </cfRule>
    <cfRule type="expression" dxfId="639" priority="1587">
      <formula>$F58="RO-Z"</formula>
    </cfRule>
    <cfRule type="expression" dxfId="638" priority="1588">
      <formula>$F58="RO-1"</formula>
    </cfRule>
    <cfRule type="expression" dxfId="637" priority="1589">
      <formula>$F58="RO-2"</formula>
    </cfRule>
    <cfRule type="expression" dxfId="636" priority="1590">
      <formula>$F58="RO-3"</formula>
    </cfRule>
    <cfRule type="expression" dxfId="635" priority="1591">
      <formula>$F58="Nic"</formula>
    </cfRule>
    <cfRule type="expression" dxfId="634" priority="1592">
      <formula>$F58="RO-V"</formula>
    </cfRule>
    <cfRule type="expression" dxfId="633" priority="1593">
      <formula>$F58="RO-Z"</formula>
    </cfRule>
    <cfRule type="expression" dxfId="632" priority="1594">
      <formula>$F58="RO-1"</formula>
    </cfRule>
    <cfRule type="expression" dxfId="631" priority="1595">
      <formula>$F58="RO-2"</formula>
    </cfRule>
    <cfRule type="expression" dxfId="630" priority="1596">
      <formula>$F58="RO-3"</formula>
    </cfRule>
    <cfRule type="expression" dxfId="629" priority="1597">
      <formula>$F58="Nic"</formula>
    </cfRule>
    <cfRule type="expression" dxfId="628" priority="1598">
      <formula>$F58="RO-V"</formula>
    </cfRule>
  </conditionalFormatting>
  <conditionalFormatting sqref="F58:F116">
    <cfRule type="expression" dxfId="627" priority="523">
      <formula>$F58="RO-Z"</formula>
    </cfRule>
  </conditionalFormatting>
  <conditionalFormatting sqref="F79:F116">
    <cfRule type="expression" dxfId="626" priority="485">
      <formula>$F79="RO-2"</formula>
    </cfRule>
    <cfRule type="expression" dxfId="625" priority="483">
      <formula>$F79="RO-Z"</formula>
    </cfRule>
    <cfRule type="expression" dxfId="624" priority="484">
      <formula>$F79="RO-1"</formula>
    </cfRule>
    <cfRule type="expression" dxfId="623" priority="486">
      <formula>$F79="RO-3"</formula>
    </cfRule>
    <cfRule type="expression" dxfId="622" priority="487">
      <formula>$F79="Nic"</formula>
    </cfRule>
    <cfRule type="expression" dxfId="621" priority="507">
      <formula>$F79="RO-Z"</formula>
    </cfRule>
    <cfRule type="expression" dxfId="620" priority="526">
      <formula>$F79="RO3"</formula>
    </cfRule>
    <cfRule type="expression" dxfId="619" priority="525">
      <formula>$F79="RO2"</formula>
    </cfRule>
    <cfRule type="expression" dxfId="618" priority="524">
      <formula>$F79="RO1"</formula>
    </cfRule>
    <cfRule type="expression" dxfId="617" priority="522">
      <formula>$F79="Nic"</formula>
    </cfRule>
    <cfRule type="expression" dxfId="616" priority="521">
      <formula>$F79="RO-V"</formula>
    </cfRule>
    <cfRule type="expression" dxfId="615" priority="520">
      <formula>$F79="RO-3"</formula>
    </cfRule>
    <cfRule type="expression" dxfId="614" priority="519">
      <formula>$F79="RO-2"</formula>
    </cfRule>
    <cfRule type="expression" dxfId="613" priority="518">
      <formula>$F79="RO-1"</formula>
    </cfRule>
    <cfRule type="expression" dxfId="612" priority="517">
      <formula>$F79="RO-Z"</formula>
    </cfRule>
    <cfRule type="expression" dxfId="611" priority="516">
      <formula>$F79="RO-V"</formula>
    </cfRule>
    <cfRule type="expression" dxfId="610" priority="515">
      <formula>$F79="Nic"</formula>
    </cfRule>
    <cfRule type="expression" dxfId="609" priority="514">
      <formula>$F79="RO-3"</formula>
    </cfRule>
    <cfRule type="expression" dxfId="608" priority="513">
      <formula>$F79="RO-2"</formula>
    </cfRule>
    <cfRule type="expression" dxfId="607" priority="512">
      <formula>$F79="RO-1"</formula>
    </cfRule>
    <cfRule type="expression" dxfId="606" priority="511">
      <formula>$F79="RO-Z"</formula>
    </cfRule>
    <cfRule type="expression" dxfId="605" priority="510">
      <formula>$F79="RO-3"</formula>
    </cfRule>
    <cfRule type="expression" dxfId="604" priority="509">
      <formula>$F79="RO-2"</formula>
    </cfRule>
    <cfRule type="expression" dxfId="603" priority="508">
      <formula>$F79="RO-1"</formula>
    </cfRule>
    <cfRule type="expression" dxfId="602" priority="506">
      <formula>$F79="RO-V"</formula>
    </cfRule>
    <cfRule type="expression" dxfId="601" priority="505">
      <formula>$F79="Nic"</formula>
    </cfRule>
    <cfRule type="expression" dxfId="600" priority="504">
      <formula>$F79="RO-3"</formula>
    </cfRule>
    <cfRule type="expression" dxfId="599" priority="503">
      <formula>$F79="RO-2"</formula>
    </cfRule>
    <cfRule type="expression" dxfId="598" priority="502">
      <formula>$F79="RO-1"</formula>
    </cfRule>
    <cfRule type="expression" dxfId="597" priority="501">
      <formula>$F79="RO-Z"</formula>
    </cfRule>
    <cfRule type="expression" dxfId="596" priority="500">
      <formula>$F79="RO-V"</formula>
    </cfRule>
    <cfRule type="expression" dxfId="595" priority="499">
      <formula>$F79="Nic"</formula>
    </cfRule>
    <cfRule type="expression" dxfId="594" priority="498">
      <formula>$F79="RO-3"</formula>
    </cfRule>
    <cfRule type="expression" dxfId="593" priority="497">
      <formula>$F79="RO-2"</formula>
    </cfRule>
    <cfRule type="expression" dxfId="592" priority="496">
      <formula>$F79="RO-1"</formula>
    </cfRule>
    <cfRule type="expression" dxfId="591" priority="495">
      <formula>$F79="RO-Z"</formula>
    </cfRule>
    <cfRule type="expression" dxfId="590" priority="494">
      <formula>$F79="RO-V"</formula>
    </cfRule>
    <cfRule type="expression" dxfId="589" priority="493">
      <formula>$F79="Nic"</formula>
    </cfRule>
    <cfRule type="expression" dxfId="588" priority="492">
      <formula>$F79="RO-3"</formula>
    </cfRule>
    <cfRule type="expression" dxfId="587" priority="491">
      <formula>$F79="RO-2"</formula>
    </cfRule>
    <cfRule type="expression" dxfId="586" priority="490">
      <formula>$F79="RO-1"</formula>
    </cfRule>
    <cfRule type="expression" dxfId="585" priority="489">
      <formula>$F79="RO-Z"</formula>
    </cfRule>
    <cfRule type="expression" dxfId="584" priority="488">
      <formula>$F79="RO-V"</formula>
    </cfRule>
  </conditionalFormatting>
  <conditionalFormatting sqref="F80:F112">
    <cfRule type="expression" dxfId="583" priority="568">
      <formula>$F80="RO-1"</formula>
    </cfRule>
    <cfRule type="expression" dxfId="582" priority="567">
      <formula>$F80="RO-Z"</formula>
    </cfRule>
    <cfRule type="expression" dxfId="581" priority="566">
      <formula>$F80="RO-V"</formula>
    </cfRule>
    <cfRule type="expression" dxfId="580" priority="565">
      <formula>$F80="Nic"</formula>
    </cfRule>
    <cfRule type="expression" dxfId="579" priority="564">
      <formula>$F80="RO-3"</formula>
    </cfRule>
    <cfRule type="expression" dxfId="578" priority="563">
      <formula>$F80="RO-2"</formula>
    </cfRule>
    <cfRule type="expression" dxfId="577" priority="562">
      <formula>$F80="RO-1"</formula>
    </cfRule>
    <cfRule type="expression" dxfId="576" priority="561">
      <formula>$F80="RO-Z"</formula>
    </cfRule>
    <cfRule type="expression" dxfId="575" priority="560">
      <formula>$F80="RO-3"</formula>
    </cfRule>
    <cfRule type="expression" dxfId="574" priority="559">
      <formula>$F80="RO-2"</formula>
    </cfRule>
    <cfRule type="expression" dxfId="573" priority="558">
      <formula>$F80="RO-1"</formula>
    </cfRule>
    <cfRule type="expression" dxfId="572" priority="557">
      <formula>$F80="RO-Z"</formula>
    </cfRule>
    <cfRule type="expression" dxfId="571" priority="556">
      <formula>$F80="RO-V"</formula>
    </cfRule>
    <cfRule type="expression" dxfId="570" priority="555">
      <formula>$F80="Nic"</formula>
    </cfRule>
    <cfRule type="expression" dxfId="569" priority="554">
      <formula>$F80="RO-3"</formula>
    </cfRule>
    <cfRule type="expression" dxfId="568" priority="553">
      <formula>$F80="RO-2"</formula>
    </cfRule>
    <cfRule type="expression" dxfId="567" priority="552">
      <formula>$F80="RO-1"</formula>
    </cfRule>
    <cfRule type="expression" dxfId="566" priority="551">
      <formula>$F80="RO-Z"</formula>
    </cfRule>
    <cfRule type="expression" dxfId="565" priority="550">
      <formula>$F80="RO-V"</formula>
    </cfRule>
    <cfRule type="expression" dxfId="564" priority="549">
      <formula>$F80="Nic"</formula>
    </cfRule>
    <cfRule type="expression" dxfId="563" priority="548">
      <formula>$F80="RO-3"</formula>
    </cfRule>
    <cfRule type="expression" dxfId="562" priority="547">
      <formula>$F80="RO-2"</formula>
    </cfRule>
    <cfRule type="expression" dxfId="561" priority="546">
      <formula>$F80="RO-1"</formula>
    </cfRule>
    <cfRule type="expression" dxfId="560" priority="545">
      <formula>$F80="RO-Z"</formula>
    </cfRule>
    <cfRule type="expression" dxfId="559" priority="544">
      <formula>$F80="RO-V"</formula>
    </cfRule>
    <cfRule type="expression" dxfId="558" priority="543">
      <formula>$F80="Nic"</formula>
    </cfRule>
    <cfRule type="expression" dxfId="557" priority="542">
      <formula>$F80="RO-3"</formula>
    </cfRule>
    <cfRule type="expression" dxfId="556" priority="541">
      <formula>$F80="RO-2"</formula>
    </cfRule>
    <cfRule type="expression" dxfId="555" priority="540">
      <formula>$F80="RO-1"</formula>
    </cfRule>
    <cfRule type="expression" dxfId="554" priority="539">
      <formula>$F80="RO-Z"</formula>
    </cfRule>
    <cfRule type="expression" dxfId="553" priority="538">
      <formula>$F80="RO-V"</formula>
    </cfRule>
    <cfRule type="expression" dxfId="552" priority="537">
      <formula>$F80="Nic"</formula>
    </cfRule>
    <cfRule type="expression" dxfId="551" priority="536">
      <formula>$F80="RO-3"</formula>
    </cfRule>
    <cfRule type="expression" dxfId="550" priority="535">
      <formula>$F80="RO-2"</formula>
    </cfRule>
    <cfRule type="expression" dxfId="549" priority="534">
      <formula>$F80="RO-1"</formula>
    </cfRule>
    <cfRule type="expression" dxfId="548" priority="533">
      <formula>$F80="RO-Z"</formula>
    </cfRule>
    <cfRule type="expression" dxfId="547" priority="890">
      <formula>$F80="RO-V"</formula>
    </cfRule>
    <cfRule type="expression" dxfId="546" priority="891">
      <formula>$F80="RO-Z"</formula>
    </cfRule>
    <cfRule type="expression" dxfId="545" priority="892">
      <formula>$F80="RO-1"</formula>
    </cfRule>
    <cfRule type="expression" dxfId="544" priority="893">
      <formula>$F80="RO-2"</formula>
    </cfRule>
    <cfRule type="expression" dxfId="543" priority="894">
      <formula>$F80="RO-3"</formula>
    </cfRule>
    <cfRule type="expression" dxfId="542" priority="881">
      <formula>$F80="RO-Z"</formula>
    </cfRule>
    <cfRule type="expression" dxfId="541" priority="880">
      <formula>$F80="RO-V"</formula>
    </cfRule>
    <cfRule type="expression" dxfId="540" priority="879">
      <formula>$F80="Nic"</formula>
    </cfRule>
    <cfRule type="expression" dxfId="539" priority="878">
      <formula>$F80="RO-3"</formula>
    </cfRule>
    <cfRule type="expression" dxfId="538" priority="877">
      <formula>$F80="RO-2"</formula>
    </cfRule>
    <cfRule type="expression" dxfId="537" priority="876">
      <formula>$F80="RO-1"</formula>
    </cfRule>
    <cfRule type="expression" dxfId="536" priority="883">
      <formula>$F80="RO-2"</formula>
    </cfRule>
    <cfRule type="expression" dxfId="535" priority="874">
      <formula>$F80="RO-V"</formula>
    </cfRule>
    <cfRule type="expression" dxfId="534" priority="873">
      <formula>$F80="Nic"</formula>
    </cfRule>
    <cfRule type="expression" dxfId="533" priority="872">
      <formula>$F80="RO-3"</formula>
    </cfRule>
    <cfRule type="expression" dxfId="532" priority="889">
      <formula>$F80="Nic"</formula>
    </cfRule>
    <cfRule type="expression" dxfId="531" priority="570">
      <formula>$F80="RO-3"</formula>
    </cfRule>
    <cfRule type="expression" dxfId="530" priority="871">
      <formula>$F80="RO-2"</formula>
    </cfRule>
    <cfRule type="expression" dxfId="529" priority="870">
      <formula>$F80="RO-1"</formula>
    </cfRule>
    <cfRule type="expression" dxfId="528" priority="869">
      <formula>$F80="RO-Z"</formula>
    </cfRule>
    <cfRule type="expression" dxfId="527" priority="875">
      <formula>$F80="RO-Z"</formula>
    </cfRule>
    <cfRule type="expression" dxfId="526" priority="868">
      <formula>$F80="RO-V"</formula>
    </cfRule>
    <cfRule type="expression" dxfId="525" priority="867">
      <formula>$F80="Nic"</formula>
    </cfRule>
    <cfRule type="expression" dxfId="524" priority="866">
      <formula>$F80="RO-3"</formula>
    </cfRule>
    <cfRule type="expression" dxfId="523" priority="865">
      <formula>$F80="RO-2"</formula>
    </cfRule>
    <cfRule type="expression" dxfId="522" priority="882">
      <formula>$F80="RO-1"</formula>
    </cfRule>
    <cfRule type="expression" dxfId="521" priority="864">
      <formula>$F80="RO-1"</formula>
    </cfRule>
    <cfRule type="expression" dxfId="520" priority="863">
      <formula>$F80="RO-Z"</formula>
    </cfRule>
    <cfRule type="expression" dxfId="519" priority="862">
      <formula>$F80="RO-V"</formula>
    </cfRule>
    <cfRule type="expression" dxfId="518" priority="861">
      <formula>$F80="Nic"</formula>
    </cfRule>
    <cfRule type="expression" dxfId="517" priority="860">
      <formula>$F80="RO-3"</formula>
    </cfRule>
    <cfRule type="expression" dxfId="516" priority="859">
      <formula>$F80="RO-2"</formula>
    </cfRule>
    <cfRule type="expression" dxfId="515" priority="858">
      <formula>$F80="RO-1"</formula>
    </cfRule>
    <cfRule type="expression" dxfId="514" priority="857">
      <formula>$F80="RO-Z"</formula>
    </cfRule>
    <cfRule type="expression" dxfId="513" priority="884">
      <formula>$F80="RO-3"</formula>
    </cfRule>
    <cfRule type="expression" dxfId="512" priority="885">
      <formula>$F80="RO-Z"</formula>
    </cfRule>
    <cfRule type="expression" dxfId="511" priority="886">
      <formula>$F80="RO-1"</formula>
    </cfRule>
    <cfRule type="expression" dxfId="510" priority="887">
      <formula>$F80="RO-2"</formula>
    </cfRule>
    <cfRule type="expression" dxfId="509" priority="888">
      <formula>$F80="RO-3"</formula>
    </cfRule>
    <cfRule type="expression" dxfId="508" priority="569">
      <formula>$F80="RO-2"</formula>
    </cfRule>
  </conditionalFormatting>
  <conditionalFormatting sqref="H79:I112">
    <cfRule type="expression" dxfId="507" priority="532">
      <formula>$F79="RO3"</formula>
    </cfRule>
    <cfRule type="expression" dxfId="506" priority="531">
      <formula>$F79="RO2"</formula>
    </cfRule>
    <cfRule type="expression" dxfId="505" priority="530">
      <formula>$F79="RO1"</formula>
    </cfRule>
    <cfRule type="expression" dxfId="504" priority="529">
      <formula>$F79="RO-Z"</formula>
    </cfRule>
    <cfRule type="expression" dxfId="503" priority="528">
      <formula>$F79="Nic"</formula>
    </cfRule>
    <cfRule type="expression" dxfId="502" priority="527">
      <formula>$F79="RO-V"</formula>
    </cfRule>
  </conditionalFormatting>
  <dataValidations count="4">
    <dataValidation type="list" allowBlank="1" showInputMessage="1" showErrorMessage="1" sqref="I17:I116" xr:uid="{00000000-0002-0000-0000-000000000000}">
      <formula1>$C$10:$C$14</formula1>
    </dataValidation>
    <dataValidation type="list" allowBlank="1" showInputMessage="1" showErrorMessage="1" sqref="H17:H116" xr:uid="{00000000-0002-0000-0000-000001000000}">
      <formula1>"1. START,2. START"</formula1>
    </dataValidation>
    <dataValidation type="list" allowBlank="1" showInputMessage="1" showErrorMessage="1" sqref="F12:G12" xr:uid="{00000000-0002-0000-0000-000002000000}">
      <formula1>"ANO,NE"</formula1>
    </dataValidation>
    <dataValidation type="list" allowBlank="1" showInputMessage="1" showErrorMessage="1" sqref="F17:F116" xr:uid="{00000000-0002-0000-0000-000003000000}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339</v>
      </c>
      <c r="L8" s="366"/>
      <c r="N8" s="31"/>
      <c r="P8" s="117" t="s">
        <v>340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83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83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83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83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83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83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83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8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89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83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v>92</v>
      </c>
      <c r="L8" s="521"/>
      <c r="N8" s="120" t="str" cm="1">
        <f t="array" aca="1" ref="N8" ca="1">RIGHT(CELL("názevsouboru",$A$1),LEN(CELL("názevsouboru",$A$1))-FIND("]",CELL("názevsouboru",$A$1)))</f>
        <v>92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339</v>
      </c>
      <c r="L8" s="366"/>
      <c r="N8" s="31"/>
      <c r="P8" s="117" t="s">
        <v>341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122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83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83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83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83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83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83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8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89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83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100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4" x14ac:dyDescent="0.3"/>
  <cols>
    <col min="1" max="1" width="1.44140625" style="50" customWidth="1"/>
    <col min="2" max="2" width="5.5546875" style="52" customWidth="1"/>
    <col min="3" max="3" width="67.88671875" style="51" customWidth="1"/>
    <col min="4" max="16384" width="11" style="50"/>
  </cols>
  <sheetData>
    <row r="1" spans="2:3" x14ac:dyDescent="0.3">
      <c r="B1" s="54" t="s">
        <v>141</v>
      </c>
      <c r="C1" s="55" t="s">
        <v>142</v>
      </c>
    </row>
    <row r="2" spans="2:3" ht="39.9" customHeight="1" x14ac:dyDescent="0.3">
      <c r="B2" s="56" t="s">
        <v>143</v>
      </c>
      <c r="C2" s="57" t="s">
        <v>144</v>
      </c>
    </row>
    <row r="3" spans="2:3" ht="39.9" customHeight="1" x14ac:dyDescent="0.3">
      <c r="B3" s="56" t="s">
        <v>145</v>
      </c>
      <c r="C3" s="57" t="s">
        <v>146</v>
      </c>
    </row>
    <row r="4" spans="2:3" ht="39.9" customHeight="1" x14ac:dyDescent="0.3">
      <c r="B4" s="56" t="s">
        <v>147</v>
      </c>
      <c r="C4" s="58" t="s">
        <v>148</v>
      </c>
    </row>
    <row r="5" spans="2:3" ht="39.9" customHeight="1" x14ac:dyDescent="0.3">
      <c r="B5" s="56" t="s">
        <v>149</v>
      </c>
      <c r="C5" s="58" t="s">
        <v>150</v>
      </c>
    </row>
    <row r="6" spans="2:3" ht="39.9" customHeight="1" x14ac:dyDescent="0.3">
      <c r="B6" s="56" t="s">
        <v>151</v>
      </c>
      <c r="C6" s="58" t="s">
        <v>152</v>
      </c>
    </row>
    <row r="7" spans="2:3" ht="39.9" customHeight="1" x14ac:dyDescent="0.3">
      <c r="B7" s="56" t="s">
        <v>153</v>
      </c>
      <c r="C7" s="58" t="s">
        <v>154</v>
      </c>
    </row>
    <row r="8" spans="2:3" ht="39.9" customHeight="1" x14ac:dyDescent="0.3">
      <c r="B8" s="59">
        <v>1</v>
      </c>
      <c r="C8" s="57" t="s">
        <v>113</v>
      </c>
    </row>
    <row r="9" spans="2:3" ht="39.9" customHeight="1" x14ac:dyDescent="0.3">
      <c r="B9" s="59">
        <v>2</v>
      </c>
      <c r="C9" s="57" t="s">
        <v>137</v>
      </c>
    </row>
    <row r="10" spans="2:3" ht="39.9" customHeight="1" x14ac:dyDescent="0.3">
      <c r="B10" s="59">
        <v>3</v>
      </c>
      <c r="C10" s="57" t="s">
        <v>122</v>
      </c>
    </row>
    <row r="11" spans="2:3" ht="39.9" customHeight="1" x14ac:dyDescent="0.3">
      <c r="B11" s="59">
        <v>4</v>
      </c>
      <c r="C11" s="57" t="s">
        <v>112</v>
      </c>
    </row>
    <row r="12" spans="2:3" ht="39.9" customHeight="1" x14ac:dyDescent="0.3">
      <c r="B12" s="59">
        <v>5</v>
      </c>
      <c r="C12" s="57" t="s">
        <v>116</v>
      </c>
    </row>
    <row r="13" spans="2:3" ht="39.9" customHeight="1" x14ac:dyDescent="0.3">
      <c r="B13" s="59">
        <v>6</v>
      </c>
      <c r="C13" s="57" t="s">
        <v>115</v>
      </c>
    </row>
    <row r="14" spans="2:3" ht="39.9" customHeight="1" x14ac:dyDescent="0.3">
      <c r="B14" s="59">
        <v>7</v>
      </c>
      <c r="C14" s="57" t="s">
        <v>125</v>
      </c>
    </row>
    <row r="15" spans="2:3" ht="39.9" customHeight="1" x14ac:dyDescent="0.3">
      <c r="B15" s="59">
        <v>8</v>
      </c>
      <c r="C15" s="57" t="s">
        <v>155</v>
      </c>
    </row>
    <row r="16" spans="2:3" ht="39.9" customHeight="1" x14ac:dyDescent="0.3">
      <c r="B16" s="59">
        <v>9</v>
      </c>
      <c r="C16" s="57" t="s">
        <v>126</v>
      </c>
    </row>
    <row r="17" spans="2:3" ht="39.9" customHeight="1" x14ac:dyDescent="0.3">
      <c r="B17" s="59">
        <v>10</v>
      </c>
      <c r="C17" s="57" t="s">
        <v>156</v>
      </c>
    </row>
    <row r="18" spans="2:3" ht="39.9" customHeight="1" x14ac:dyDescent="0.3">
      <c r="B18" s="59">
        <v>11</v>
      </c>
      <c r="C18" s="57" t="s">
        <v>105</v>
      </c>
    </row>
    <row r="19" spans="2:3" ht="39.9" customHeight="1" x14ac:dyDescent="0.3">
      <c r="B19" s="59">
        <v>12</v>
      </c>
      <c r="C19" s="57" t="s">
        <v>120</v>
      </c>
    </row>
    <row r="20" spans="2:3" ht="39.9" customHeight="1" x14ac:dyDescent="0.3">
      <c r="B20" s="59">
        <v>13</v>
      </c>
      <c r="C20" s="57" t="s">
        <v>117</v>
      </c>
    </row>
    <row r="21" spans="2:3" ht="39.9" customHeight="1" x14ac:dyDescent="0.3">
      <c r="B21" s="59" t="s">
        <v>322</v>
      </c>
      <c r="C21" s="57" t="s">
        <v>157</v>
      </c>
    </row>
    <row r="22" spans="2:3" ht="39.9" customHeight="1" x14ac:dyDescent="0.3">
      <c r="B22" s="59" t="s">
        <v>323</v>
      </c>
      <c r="C22" s="57" t="s">
        <v>158</v>
      </c>
    </row>
    <row r="23" spans="2:3" ht="39.9" customHeight="1" x14ac:dyDescent="0.3">
      <c r="B23" s="59" t="s">
        <v>324</v>
      </c>
      <c r="C23" s="57" t="s">
        <v>114</v>
      </c>
    </row>
    <row r="24" spans="2:3" ht="39.9" customHeight="1" x14ac:dyDescent="0.3">
      <c r="B24" s="59" t="s">
        <v>325</v>
      </c>
      <c r="C24" s="57" t="s">
        <v>159</v>
      </c>
    </row>
    <row r="25" spans="2:3" ht="39.9" customHeight="1" x14ac:dyDescent="0.3">
      <c r="B25" s="59">
        <v>15</v>
      </c>
      <c r="C25" s="57" t="s">
        <v>160</v>
      </c>
    </row>
    <row r="26" spans="2:3" ht="39.9" customHeight="1" x14ac:dyDescent="0.3">
      <c r="B26" s="59">
        <v>16</v>
      </c>
      <c r="C26" s="57" t="s">
        <v>127</v>
      </c>
    </row>
    <row r="27" spans="2:3" ht="39.9" customHeight="1" x14ac:dyDescent="0.3">
      <c r="B27" s="59">
        <v>17</v>
      </c>
      <c r="C27" s="57" t="s">
        <v>161</v>
      </c>
    </row>
    <row r="28" spans="2:3" ht="39.9" customHeight="1" x14ac:dyDescent="0.3">
      <c r="B28" s="59">
        <v>18</v>
      </c>
      <c r="C28" s="57" t="s">
        <v>162</v>
      </c>
    </row>
    <row r="29" spans="2:3" ht="39.9" customHeight="1" x14ac:dyDescent="0.3">
      <c r="B29" s="59">
        <v>19</v>
      </c>
      <c r="C29" s="57" t="s">
        <v>163</v>
      </c>
    </row>
    <row r="30" spans="2:3" ht="39.9" customHeight="1" x14ac:dyDescent="0.3">
      <c r="B30" s="59">
        <v>20</v>
      </c>
      <c r="C30" s="57" t="s">
        <v>124</v>
      </c>
    </row>
    <row r="31" spans="2:3" ht="39.9" customHeight="1" x14ac:dyDescent="0.3">
      <c r="B31" s="59">
        <v>21</v>
      </c>
      <c r="C31" s="57" t="s">
        <v>164</v>
      </c>
    </row>
    <row r="32" spans="2:3" ht="39.9" customHeight="1" x14ac:dyDescent="0.3">
      <c r="B32" s="59">
        <v>22</v>
      </c>
      <c r="C32" s="57" t="s">
        <v>165</v>
      </c>
    </row>
    <row r="33" spans="2:3" ht="39.9" customHeight="1" x14ac:dyDescent="0.3">
      <c r="B33" s="59">
        <v>23</v>
      </c>
      <c r="C33" s="57" t="s">
        <v>110</v>
      </c>
    </row>
    <row r="34" spans="2:3" ht="39.9" customHeight="1" x14ac:dyDescent="0.3">
      <c r="B34" s="59">
        <v>24</v>
      </c>
      <c r="C34" s="57" t="s">
        <v>128</v>
      </c>
    </row>
    <row r="35" spans="2:3" ht="39.9" customHeight="1" x14ac:dyDescent="0.3">
      <c r="B35" s="59">
        <v>25</v>
      </c>
      <c r="C35" s="57" t="s">
        <v>166</v>
      </c>
    </row>
    <row r="36" spans="2:3" ht="39.9" customHeight="1" x14ac:dyDescent="0.3">
      <c r="B36" s="59" t="s">
        <v>167</v>
      </c>
      <c r="C36" s="57" t="s">
        <v>168</v>
      </c>
    </row>
    <row r="37" spans="2:3" ht="39.9" customHeight="1" x14ac:dyDescent="0.3">
      <c r="B37" s="59" t="s">
        <v>169</v>
      </c>
      <c r="C37" s="57" t="s">
        <v>170</v>
      </c>
    </row>
    <row r="38" spans="2:3" ht="39.9" customHeight="1" x14ac:dyDescent="0.3">
      <c r="B38" s="59" t="s">
        <v>171</v>
      </c>
      <c r="C38" s="57" t="s">
        <v>172</v>
      </c>
    </row>
    <row r="39" spans="2:3" ht="39.9" customHeight="1" x14ac:dyDescent="0.3">
      <c r="B39" s="59" t="s">
        <v>173</v>
      </c>
      <c r="C39" s="57" t="s">
        <v>174</v>
      </c>
    </row>
    <row r="40" spans="2:3" ht="39.9" customHeight="1" x14ac:dyDescent="0.3">
      <c r="B40" s="59" t="s">
        <v>175</v>
      </c>
      <c r="C40" s="57" t="s">
        <v>168</v>
      </c>
    </row>
    <row r="41" spans="2:3" ht="39.9" customHeight="1" x14ac:dyDescent="0.3">
      <c r="B41" s="59" t="s">
        <v>176</v>
      </c>
      <c r="C41" s="57" t="s">
        <v>170</v>
      </c>
    </row>
    <row r="42" spans="2:3" ht="39.9" customHeight="1" x14ac:dyDescent="0.3">
      <c r="B42" s="59" t="s">
        <v>177</v>
      </c>
      <c r="C42" s="57" t="s">
        <v>172</v>
      </c>
    </row>
    <row r="43" spans="2:3" ht="39.9" customHeight="1" x14ac:dyDescent="0.3">
      <c r="B43" s="59" t="s">
        <v>178</v>
      </c>
      <c r="C43" s="57" t="s">
        <v>174</v>
      </c>
    </row>
    <row r="44" spans="2:3" ht="39.9" customHeight="1" x14ac:dyDescent="0.3">
      <c r="B44" s="59">
        <v>26</v>
      </c>
      <c r="C44" s="57" t="s">
        <v>85</v>
      </c>
    </row>
    <row r="45" spans="2:3" ht="39.9" customHeight="1" x14ac:dyDescent="0.3">
      <c r="B45" s="59">
        <v>27</v>
      </c>
      <c r="C45" s="57" t="s">
        <v>179</v>
      </c>
    </row>
    <row r="46" spans="2:3" ht="39.9" customHeight="1" x14ac:dyDescent="0.3">
      <c r="B46" s="59">
        <v>28</v>
      </c>
      <c r="C46" s="57" t="s">
        <v>180</v>
      </c>
    </row>
    <row r="47" spans="2:3" ht="39.9" customHeight="1" x14ac:dyDescent="0.3">
      <c r="B47" s="59">
        <v>29</v>
      </c>
      <c r="C47" s="57" t="s">
        <v>181</v>
      </c>
    </row>
    <row r="48" spans="2:3" ht="39.9" customHeight="1" x14ac:dyDescent="0.3">
      <c r="B48" s="59">
        <v>30</v>
      </c>
      <c r="C48" s="57" t="s">
        <v>329</v>
      </c>
    </row>
    <row r="49" spans="2:3" ht="39.9" customHeight="1" x14ac:dyDescent="0.3">
      <c r="B49" s="59">
        <v>31</v>
      </c>
      <c r="C49" s="57" t="s">
        <v>330</v>
      </c>
    </row>
    <row r="50" spans="2:3" ht="39.9" customHeight="1" x14ac:dyDescent="0.3">
      <c r="B50" s="59" t="s">
        <v>345</v>
      </c>
      <c r="C50" s="57" t="s">
        <v>182</v>
      </c>
    </row>
    <row r="51" spans="2:3" ht="39.9" customHeight="1" x14ac:dyDescent="0.3">
      <c r="B51" s="59" t="s">
        <v>343</v>
      </c>
      <c r="C51" s="57" t="s">
        <v>183</v>
      </c>
    </row>
    <row r="52" spans="2:3" ht="39.9" customHeight="1" x14ac:dyDescent="0.3">
      <c r="B52" s="59" t="s">
        <v>346</v>
      </c>
      <c r="C52" s="57" t="s">
        <v>184</v>
      </c>
    </row>
    <row r="53" spans="2:3" ht="39.9" customHeight="1" x14ac:dyDescent="0.3">
      <c r="B53" s="59" t="s">
        <v>344</v>
      </c>
      <c r="C53" s="57" t="s">
        <v>185</v>
      </c>
    </row>
    <row r="54" spans="2:3" ht="39.9" customHeight="1" x14ac:dyDescent="0.3">
      <c r="B54" s="59"/>
      <c r="C54" s="57"/>
    </row>
    <row r="55" spans="2:3" ht="39.9" customHeight="1" x14ac:dyDescent="0.3">
      <c r="B55" s="59">
        <v>101</v>
      </c>
      <c r="C55" s="57" t="s">
        <v>186</v>
      </c>
    </row>
    <row r="56" spans="2:3" ht="39.9" customHeight="1" x14ac:dyDescent="0.3">
      <c r="B56" s="59">
        <v>102</v>
      </c>
      <c r="C56" s="57" t="s">
        <v>111</v>
      </c>
    </row>
    <row r="57" spans="2:3" ht="39.9" customHeight="1" x14ac:dyDescent="0.3">
      <c r="B57" s="59">
        <v>103</v>
      </c>
      <c r="C57" s="57" t="s">
        <v>119</v>
      </c>
    </row>
    <row r="58" spans="2:3" ht="39.9" customHeight="1" x14ac:dyDescent="0.3">
      <c r="B58" s="59">
        <v>104</v>
      </c>
      <c r="C58" s="57" t="s">
        <v>109</v>
      </c>
    </row>
    <row r="59" spans="2:3" ht="39.9" customHeight="1" x14ac:dyDescent="0.3">
      <c r="B59" s="59">
        <v>105</v>
      </c>
      <c r="C59" s="57" t="s">
        <v>187</v>
      </c>
    </row>
    <row r="60" spans="2:3" ht="39.9" customHeight="1" x14ac:dyDescent="0.3">
      <c r="B60" s="59">
        <v>106</v>
      </c>
      <c r="C60" s="57" t="s">
        <v>188</v>
      </c>
    </row>
    <row r="61" spans="2:3" ht="39.9" customHeight="1" x14ac:dyDescent="0.3">
      <c r="B61" s="59">
        <v>107</v>
      </c>
      <c r="C61" s="57" t="s">
        <v>189</v>
      </c>
    </row>
    <row r="62" spans="2:3" ht="39.9" customHeight="1" x14ac:dyDescent="0.3">
      <c r="B62" s="59">
        <v>108</v>
      </c>
      <c r="C62" s="60" t="s">
        <v>190</v>
      </c>
    </row>
    <row r="63" spans="2:3" ht="39.9" customHeight="1" x14ac:dyDescent="0.3">
      <c r="B63" s="59" t="s">
        <v>191</v>
      </c>
      <c r="C63" s="60" t="s">
        <v>192</v>
      </c>
    </row>
    <row r="64" spans="2:3" ht="39.9" customHeight="1" x14ac:dyDescent="0.3">
      <c r="B64" s="59" t="s">
        <v>193</v>
      </c>
      <c r="C64" s="60" t="s">
        <v>194</v>
      </c>
    </row>
    <row r="65" spans="2:3" ht="39.9" customHeight="1" x14ac:dyDescent="0.3">
      <c r="B65" s="59" t="s">
        <v>195</v>
      </c>
      <c r="C65" s="60" t="s">
        <v>196</v>
      </c>
    </row>
    <row r="66" spans="2:3" ht="39.9" customHeight="1" x14ac:dyDescent="0.3">
      <c r="B66" s="59" t="s">
        <v>197</v>
      </c>
      <c r="C66" s="60" t="s">
        <v>198</v>
      </c>
    </row>
    <row r="67" spans="2:3" ht="39.9" customHeight="1" x14ac:dyDescent="0.3">
      <c r="B67" s="59">
        <v>109</v>
      </c>
      <c r="C67" s="57" t="s">
        <v>133</v>
      </c>
    </row>
    <row r="68" spans="2:3" ht="39.9" customHeight="1" x14ac:dyDescent="0.3">
      <c r="B68" s="59">
        <v>110</v>
      </c>
      <c r="C68" s="57" t="s">
        <v>199</v>
      </c>
    </row>
    <row r="69" spans="2:3" ht="39.9" customHeight="1" x14ac:dyDescent="0.3">
      <c r="B69" s="59">
        <v>111</v>
      </c>
      <c r="C69" s="57" t="s">
        <v>118</v>
      </c>
    </row>
    <row r="70" spans="2:3" ht="39.9" customHeight="1" x14ac:dyDescent="0.3">
      <c r="B70" s="59">
        <v>112</v>
      </c>
      <c r="C70" s="57" t="s">
        <v>123</v>
      </c>
    </row>
    <row r="71" spans="2:3" ht="39.9" customHeight="1" x14ac:dyDescent="0.3">
      <c r="B71" s="59">
        <v>113</v>
      </c>
      <c r="C71" s="57" t="s">
        <v>92</v>
      </c>
    </row>
    <row r="72" spans="2:3" ht="39.9" customHeight="1" x14ac:dyDescent="0.3">
      <c r="B72" s="59">
        <v>114</v>
      </c>
      <c r="C72" s="57" t="s">
        <v>200</v>
      </c>
    </row>
    <row r="73" spans="2:3" ht="39.9" customHeight="1" x14ac:dyDescent="0.3">
      <c r="B73" s="59" t="s">
        <v>201</v>
      </c>
      <c r="C73" s="57" t="s">
        <v>202</v>
      </c>
    </row>
    <row r="74" spans="2:3" ht="39.9" customHeight="1" x14ac:dyDescent="0.3">
      <c r="B74" s="59" t="s">
        <v>203</v>
      </c>
      <c r="C74" s="57" t="s">
        <v>204</v>
      </c>
    </row>
    <row r="75" spans="2:3" ht="39.9" customHeight="1" x14ac:dyDescent="0.3">
      <c r="B75" s="59" t="s">
        <v>205</v>
      </c>
      <c r="C75" s="57" t="s">
        <v>206</v>
      </c>
    </row>
    <row r="76" spans="2:3" ht="39.9" customHeight="1" x14ac:dyDescent="0.3">
      <c r="B76" s="59" t="s">
        <v>207</v>
      </c>
      <c r="C76" s="57" t="s">
        <v>208</v>
      </c>
    </row>
    <row r="77" spans="2:3" ht="39.9" customHeight="1" x14ac:dyDescent="0.3">
      <c r="B77" s="59">
        <v>115</v>
      </c>
      <c r="C77" s="57" t="s">
        <v>209</v>
      </c>
    </row>
    <row r="78" spans="2:3" ht="39.9" customHeight="1" x14ac:dyDescent="0.3">
      <c r="B78" s="59" t="s">
        <v>210</v>
      </c>
      <c r="C78" s="57" t="s">
        <v>211</v>
      </c>
    </row>
    <row r="79" spans="2:3" ht="39.9" customHeight="1" x14ac:dyDescent="0.3">
      <c r="B79" s="59" t="s">
        <v>212</v>
      </c>
      <c r="C79" s="57" t="s">
        <v>213</v>
      </c>
    </row>
    <row r="80" spans="2:3" ht="39.9" customHeight="1" x14ac:dyDescent="0.3">
      <c r="B80" s="59" t="s">
        <v>214</v>
      </c>
      <c r="C80" s="57" t="s">
        <v>215</v>
      </c>
    </row>
    <row r="81" spans="2:3" ht="39.9" customHeight="1" x14ac:dyDescent="0.3">
      <c r="B81" s="59" t="s">
        <v>216</v>
      </c>
      <c r="C81" s="57" t="s">
        <v>217</v>
      </c>
    </row>
    <row r="82" spans="2:3" ht="39.9" customHeight="1" x14ac:dyDescent="0.3">
      <c r="B82" s="59">
        <v>116</v>
      </c>
      <c r="C82" s="57" t="s">
        <v>121</v>
      </c>
    </row>
    <row r="83" spans="2:3" ht="39.9" customHeight="1" x14ac:dyDescent="0.3">
      <c r="B83" s="59">
        <v>117</v>
      </c>
      <c r="C83" s="57" t="s">
        <v>218</v>
      </c>
    </row>
    <row r="84" spans="2:3" ht="39.9" customHeight="1" x14ac:dyDescent="0.3">
      <c r="B84" s="59">
        <v>118</v>
      </c>
      <c r="C84" s="57" t="s">
        <v>94</v>
      </c>
    </row>
    <row r="85" spans="2:3" ht="39.9" customHeight="1" x14ac:dyDescent="0.3">
      <c r="B85" s="59">
        <v>119</v>
      </c>
      <c r="C85" s="57" t="s">
        <v>219</v>
      </c>
    </row>
    <row r="86" spans="2:3" ht="39.9" customHeight="1" x14ac:dyDescent="0.3">
      <c r="B86" s="59">
        <v>120</v>
      </c>
      <c r="C86" s="57" t="s">
        <v>86</v>
      </c>
    </row>
    <row r="87" spans="2:3" ht="39.9" customHeight="1" x14ac:dyDescent="0.3">
      <c r="B87" s="59">
        <v>121</v>
      </c>
      <c r="C87" s="57" t="s">
        <v>220</v>
      </c>
    </row>
    <row r="88" spans="2:3" ht="39.9" customHeight="1" x14ac:dyDescent="0.3">
      <c r="B88" s="59">
        <v>122</v>
      </c>
      <c r="C88" s="57" t="s">
        <v>221</v>
      </c>
    </row>
    <row r="89" spans="2:3" ht="39.9" customHeight="1" x14ac:dyDescent="0.3">
      <c r="B89" s="59">
        <v>123</v>
      </c>
      <c r="C89" s="57" t="s">
        <v>222</v>
      </c>
    </row>
    <row r="90" spans="2:3" ht="39.9" customHeight="1" x14ac:dyDescent="0.3">
      <c r="B90" s="59">
        <v>124</v>
      </c>
      <c r="C90" s="57" t="s">
        <v>223</v>
      </c>
    </row>
    <row r="91" spans="2:3" ht="39.9" customHeight="1" x14ac:dyDescent="0.3">
      <c r="B91" s="59">
        <v>125</v>
      </c>
      <c r="C91" s="57" t="s">
        <v>224</v>
      </c>
    </row>
    <row r="92" spans="2:3" ht="39.9" customHeight="1" x14ac:dyDescent="0.3">
      <c r="B92" s="59"/>
      <c r="C92" s="57"/>
    </row>
    <row r="93" spans="2:3" ht="39.9" customHeight="1" x14ac:dyDescent="0.3">
      <c r="B93" s="59"/>
      <c r="C93" s="57"/>
    </row>
    <row r="94" spans="2:3" ht="39.9" customHeight="1" x14ac:dyDescent="0.3">
      <c r="B94" s="59"/>
      <c r="C94" s="57"/>
    </row>
    <row r="95" spans="2:3" ht="39.9" customHeight="1" x14ac:dyDescent="0.3">
      <c r="B95" s="59">
        <v>201</v>
      </c>
      <c r="C95" s="57" t="s">
        <v>98</v>
      </c>
    </row>
    <row r="96" spans="2:3" ht="39.9" customHeight="1" x14ac:dyDescent="0.3">
      <c r="B96" s="59">
        <v>202</v>
      </c>
      <c r="C96" s="57" t="s">
        <v>99</v>
      </c>
    </row>
    <row r="97" spans="2:3" ht="39.9" customHeight="1" x14ac:dyDescent="0.3">
      <c r="B97" s="59">
        <v>203</v>
      </c>
      <c r="C97" s="57" t="s">
        <v>225</v>
      </c>
    </row>
    <row r="98" spans="2:3" ht="39.9" customHeight="1" x14ac:dyDescent="0.3">
      <c r="B98" s="59">
        <v>204</v>
      </c>
      <c r="C98" s="57" t="s">
        <v>226</v>
      </c>
    </row>
    <row r="99" spans="2:3" ht="39.9" customHeight="1" x14ac:dyDescent="0.3">
      <c r="B99" s="59">
        <v>205</v>
      </c>
      <c r="C99" s="57" t="s">
        <v>227</v>
      </c>
    </row>
    <row r="100" spans="2:3" ht="39.9" customHeight="1" x14ac:dyDescent="0.3">
      <c r="B100" s="59">
        <v>206</v>
      </c>
      <c r="C100" s="57" t="s">
        <v>130</v>
      </c>
    </row>
    <row r="101" spans="2:3" ht="39.9" customHeight="1" x14ac:dyDescent="0.3">
      <c r="B101" s="59">
        <v>207</v>
      </c>
      <c r="C101" s="57" t="s">
        <v>91</v>
      </c>
    </row>
    <row r="102" spans="2:3" ht="39.9" customHeight="1" x14ac:dyDescent="0.3">
      <c r="B102" s="59">
        <v>208</v>
      </c>
      <c r="C102" s="57" t="s">
        <v>228</v>
      </c>
    </row>
    <row r="103" spans="2:3" ht="39.9" customHeight="1" x14ac:dyDescent="0.3">
      <c r="B103" s="59">
        <v>209</v>
      </c>
      <c r="C103" s="57" t="s">
        <v>134</v>
      </c>
    </row>
    <row r="104" spans="2:3" ht="39.9" customHeight="1" x14ac:dyDescent="0.3">
      <c r="B104" s="59">
        <v>210</v>
      </c>
      <c r="C104" s="57" t="s">
        <v>229</v>
      </c>
    </row>
    <row r="105" spans="2:3" ht="39.9" customHeight="1" x14ac:dyDescent="0.3">
      <c r="B105" s="59">
        <v>211</v>
      </c>
      <c r="C105" s="57" t="s">
        <v>129</v>
      </c>
    </row>
    <row r="106" spans="2:3" ht="39.9" customHeight="1" x14ac:dyDescent="0.3">
      <c r="B106" s="59">
        <v>212</v>
      </c>
      <c r="C106" s="57" t="s">
        <v>136</v>
      </c>
    </row>
    <row r="107" spans="2:3" ht="39.9" customHeight="1" x14ac:dyDescent="0.3">
      <c r="B107" s="59">
        <v>213</v>
      </c>
      <c r="C107" s="57" t="s">
        <v>230</v>
      </c>
    </row>
    <row r="108" spans="2:3" ht="39.9" customHeight="1" x14ac:dyDescent="0.3">
      <c r="B108" s="59">
        <v>214</v>
      </c>
      <c r="C108" s="57" t="s">
        <v>231</v>
      </c>
    </row>
    <row r="109" spans="2:3" ht="39.9" customHeight="1" x14ac:dyDescent="0.3">
      <c r="B109" s="59" t="s">
        <v>232</v>
      </c>
      <c r="C109" s="57" t="s">
        <v>233</v>
      </c>
    </row>
    <row r="110" spans="2:3" ht="39.9" customHeight="1" x14ac:dyDescent="0.3">
      <c r="B110" s="59" t="s">
        <v>234</v>
      </c>
      <c r="C110" s="57" t="s">
        <v>235</v>
      </c>
    </row>
    <row r="111" spans="2:3" ht="39.9" customHeight="1" x14ac:dyDescent="0.3">
      <c r="B111" s="59" t="s">
        <v>236</v>
      </c>
      <c r="C111" s="57" t="s">
        <v>237</v>
      </c>
    </row>
    <row r="112" spans="2:3" ht="39.9" customHeight="1" x14ac:dyDescent="0.3">
      <c r="B112" s="59" t="s">
        <v>238</v>
      </c>
      <c r="C112" s="57" t="s">
        <v>239</v>
      </c>
    </row>
    <row r="113" spans="2:3" ht="39.9" customHeight="1" x14ac:dyDescent="0.3">
      <c r="B113" s="59">
        <v>215</v>
      </c>
      <c r="C113" s="57" t="s">
        <v>131</v>
      </c>
    </row>
    <row r="114" spans="2:3" ht="39.9" customHeight="1" x14ac:dyDescent="0.3">
      <c r="B114" s="59">
        <v>216</v>
      </c>
      <c r="C114" s="57" t="s">
        <v>103</v>
      </c>
    </row>
    <row r="115" spans="2:3" ht="39.9" customHeight="1" x14ac:dyDescent="0.3">
      <c r="B115" s="59">
        <v>217</v>
      </c>
      <c r="C115" s="57" t="s">
        <v>83</v>
      </c>
    </row>
    <row r="116" spans="2:3" ht="39.9" customHeight="1" x14ac:dyDescent="0.3">
      <c r="B116" s="59">
        <v>218</v>
      </c>
      <c r="C116" s="57" t="s">
        <v>240</v>
      </c>
    </row>
    <row r="117" spans="2:3" ht="39.9" customHeight="1" x14ac:dyDescent="0.3">
      <c r="B117" s="59">
        <v>219</v>
      </c>
      <c r="C117" s="57" t="s">
        <v>241</v>
      </c>
    </row>
    <row r="118" spans="2:3" ht="39.9" customHeight="1" x14ac:dyDescent="0.3">
      <c r="B118" s="59">
        <v>220</v>
      </c>
      <c r="C118" s="57" t="s">
        <v>138</v>
      </c>
    </row>
    <row r="119" spans="2:3" ht="39.9" customHeight="1" x14ac:dyDescent="0.3">
      <c r="B119" s="59">
        <v>221</v>
      </c>
      <c r="C119" s="57" t="s">
        <v>242</v>
      </c>
    </row>
    <row r="120" spans="2:3" ht="39.9" customHeight="1" x14ac:dyDescent="0.3">
      <c r="B120" s="59" t="s">
        <v>243</v>
      </c>
      <c r="C120" s="57" t="s">
        <v>244</v>
      </c>
    </row>
    <row r="121" spans="2:3" ht="39.9" customHeight="1" x14ac:dyDescent="0.3">
      <c r="B121" s="59" t="s">
        <v>245</v>
      </c>
      <c r="C121" s="57" t="s">
        <v>246</v>
      </c>
    </row>
    <row r="122" spans="2:3" ht="39.9" customHeight="1" x14ac:dyDescent="0.3">
      <c r="B122" s="59" t="s">
        <v>247</v>
      </c>
      <c r="C122" s="57" t="s">
        <v>248</v>
      </c>
    </row>
    <row r="123" spans="2:3" ht="39.9" customHeight="1" x14ac:dyDescent="0.3">
      <c r="B123" s="59" t="s">
        <v>249</v>
      </c>
      <c r="C123" s="57" t="s">
        <v>250</v>
      </c>
    </row>
    <row r="124" spans="2:3" ht="39.9" customHeight="1" x14ac:dyDescent="0.3">
      <c r="B124" s="59">
        <v>222</v>
      </c>
      <c r="C124" s="57" t="s">
        <v>251</v>
      </c>
    </row>
    <row r="125" spans="2:3" ht="39.9" customHeight="1" x14ac:dyDescent="0.3">
      <c r="B125" s="59" t="s">
        <v>252</v>
      </c>
      <c r="C125" s="57" t="s">
        <v>253</v>
      </c>
    </row>
    <row r="126" spans="2:3" ht="39.9" customHeight="1" x14ac:dyDescent="0.3">
      <c r="B126" s="59" t="s">
        <v>254</v>
      </c>
      <c r="C126" s="57" t="s">
        <v>255</v>
      </c>
    </row>
    <row r="127" spans="2:3" ht="39.9" customHeight="1" x14ac:dyDescent="0.3">
      <c r="B127" s="59" t="s">
        <v>256</v>
      </c>
      <c r="C127" s="57" t="s">
        <v>257</v>
      </c>
    </row>
    <row r="128" spans="2:3" ht="39.9" customHeight="1" x14ac:dyDescent="0.3">
      <c r="B128" s="59" t="s">
        <v>258</v>
      </c>
      <c r="C128" s="57" t="s">
        <v>259</v>
      </c>
    </row>
    <row r="129" spans="2:3" ht="39.9" customHeight="1" x14ac:dyDescent="0.3">
      <c r="B129" s="59">
        <v>223</v>
      </c>
      <c r="C129" s="57" t="s">
        <v>97</v>
      </c>
    </row>
    <row r="130" spans="2:3" ht="39.9" customHeight="1" x14ac:dyDescent="0.3">
      <c r="B130" s="59">
        <v>224</v>
      </c>
      <c r="C130" s="57" t="s">
        <v>88</v>
      </c>
    </row>
    <row r="131" spans="2:3" ht="39.9" customHeight="1" x14ac:dyDescent="0.3">
      <c r="B131" s="59">
        <v>225</v>
      </c>
      <c r="C131" s="57" t="s">
        <v>135</v>
      </c>
    </row>
    <row r="132" spans="2:3" ht="39.9" customHeight="1" x14ac:dyDescent="0.3">
      <c r="B132" s="59">
        <v>226</v>
      </c>
      <c r="C132" s="57" t="s">
        <v>100</v>
      </c>
    </row>
    <row r="133" spans="2:3" ht="39.9" customHeight="1" x14ac:dyDescent="0.3">
      <c r="B133" s="59">
        <v>227</v>
      </c>
      <c r="C133" s="57" t="s">
        <v>132</v>
      </c>
    </row>
    <row r="134" spans="2:3" ht="39.9" customHeight="1" x14ac:dyDescent="0.3">
      <c r="B134" s="59">
        <v>228</v>
      </c>
      <c r="C134" s="57" t="s">
        <v>260</v>
      </c>
    </row>
    <row r="135" spans="2:3" ht="39.9" customHeight="1" x14ac:dyDescent="0.3">
      <c r="B135" s="59">
        <v>229</v>
      </c>
      <c r="C135" s="57" t="s">
        <v>261</v>
      </c>
    </row>
    <row r="136" spans="2:3" ht="39.9" customHeight="1" x14ac:dyDescent="0.3">
      <c r="B136" s="59">
        <v>230</v>
      </c>
      <c r="C136" s="57" t="s">
        <v>262</v>
      </c>
    </row>
    <row r="137" spans="2:3" ht="39.9" customHeight="1" x14ac:dyDescent="0.3">
      <c r="B137" s="59">
        <v>231</v>
      </c>
      <c r="C137" s="57" t="s">
        <v>263</v>
      </c>
    </row>
    <row r="138" spans="2:3" ht="39.9" customHeight="1" x14ac:dyDescent="0.3">
      <c r="B138" s="59">
        <v>232</v>
      </c>
      <c r="C138" s="57" t="s">
        <v>264</v>
      </c>
    </row>
    <row r="139" spans="2:3" ht="39.9" customHeight="1" x14ac:dyDescent="0.3">
      <c r="B139" s="59"/>
      <c r="C139" s="57"/>
    </row>
    <row r="140" spans="2:3" ht="39.9" customHeight="1" x14ac:dyDescent="0.3">
      <c r="B140" s="59"/>
      <c r="C140" s="57"/>
    </row>
    <row r="141" spans="2:3" ht="39.9" customHeight="1" x14ac:dyDescent="0.3">
      <c r="B141" s="59">
        <v>301</v>
      </c>
      <c r="C141" s="57" t="s">
        <v>87</v>
      </c>
    </row>
    <row r="142" spans="2:3" ht="39.9" customHeight="1" x14ac:dyDescent="0.3">
      <c r="B142" s="59">
        <v>302</v>
      </c>
      <c r="C142" s="57" t="s">
        <v>265</v>
      </c>
    </row>
    <row r="143" spans="2:3" ht="39.9" customHeight="1" x14ac:dyDescent="0.3">
      <c r="B143" s="59" t="s">
        <v>266</v>
      </c>
      <c r="C143" s="57" t="s">
        <v>267</v>
      </c>
    </row>
    <row r="144" spans="2:3" ht="39.9" customHeight="1" x14ac:dyDescent="0.3">
      <c r="B144" s="59" t="s">
        <v>268</v>
      </c>
      <c r="C144" s="57" t="s">
        <v>269</v>
      </c>
    </row>
    <row r="145" spans="2:3" ht="39.9" customHeight="1" x14ac:dyDescent="0.3">
      <c r="B145" s="59" t="s">
        <v>89</v>
      </c>
      <c r="C145" s="57" t="s">
        <v>90</v>
      </c>
    </row>
    <row r="146" spans="2:3" ht="39.9" customHeight="1" x14ac:dyDescent="0.3">
      <c r="B146" s="59" t="s">
        <v>270</v>
      </c>
      <c r="C146" s="57" t="s">
        <v>271</v>
      </c>
    </row>
    <row r="147" spans="2:3" ht="39.9" customHeight="1" x14ac:dyDescent="0.3">
      <c r="B147" s="59">
        <v>303</v>
      </c>
      <c r="C147" s="57" t="s">
        <v>272</v>
      </c>
    </row>
    <row r="148" spans="2:3" ht="39.9" customHeight="1" x14ac:dyDescent="0.3">
      <c r="B148" s="59">
        <v>304</v>
      </c>
      <c r="C148" s="57" t="s">
        <v>273</v>
      </c>
    </row>
    <row r="149" spans="2:3" ht="39.9" customHeight="1" x14ac:dyDescent="0.3">
      <c r="B149" s="59">
        <v>305</v>
      </c>
      <c r="C149" s="57" t="s">
        <v>274</v>
      </c>
    </row>
    <row r="150" spans="2:3" ht="39.9" customHeight="1" x14ac:dyDescent="0.3">
      <c r="B150" s="59">
        <v>306</v>
      </c>
      <c r="C150" s="57" t="s">
        <v>108</v>
      </c>
    </row>
    <row r="151" spans="2:3" ht="39.9" customHeight="1" x14ac:dyDescent="0.3">
      <c r="B151" s="59">
        <v>307</v>
      </c>
      <c r="C151" s="57" t="s">
        <v>275</v>
      </c>
    </row>
    <row r="152" spans="2:3" ht="39.9" customHeight="1" x14ac:dyDescent="0.3">
      <c r="B152" s="59">
        <v>308</v>
      </c>
      <c r="C152" s="57" t="s">
        <v>276</v>
      </c>
    </row>
    <row r="153" spans="2:3" ht="39.9" customHeight="1" x14ac:dyDescent="0.3">
      <c r="B153" s="59" t="s">
        <v>277</v>
      </c>
      <c r="C153" s="57" t="s">
        <v>278</v>
      </c>
    </row>
    <row r="154" spans="2:3" ht="39.9" customHeight="1" x14ac:dyDescent="0.3">
      <c r="B154" s="59" t="s">
        <v>279</v>
      </c>
      <c r="C154" s="57" t="s">
        <v>280</v>
      </c>
    </row>
    <row r="155" spans="2:3" ht="39.9" customHeight="1" x14ac:dyDescent="0.3">
      <c r="B155" s="59" t="s">
        <v>281</v>
      </c>
      <c r="C155" s="57" t="s">
        <v>282</v>
      </c>
    </row>
    <row r="156" spans="2:3" ht="39.9" customHeight="1" x14ac:dyDescent="0.3">
      <c r="B156" s="59" t="s">
        <v>283</v>
      </c>
      <c r="C156" s="57" t="s">
        <v>284</v>
      </c>
    </row>
    <row r="157" spans="2:3" ht="39.9" customHeight="1" x14ac:dyDescent="0.3">
      <c r="B157" s="59">
        <v>309</v>
      </c>
      <c r="C157" s="57" t="s">
        <v>285</v>
      </c>
    </row>
    <row r="158" spans="2:3" ht="39.9" customHeight="1" x14ac:dyDescent="0.3">
      <c r="B158" s="59" t="s">
        <v>286</v>
      </c>
      <c r="C158" s="57" t="s">
        <v>287</v>
      </c>
    </row>
    <row r="159" spans="2:3" ht="39.9" customHeight="1" x14ac:dyDescent="0.3">
      <c r="B159" s="59" t="s">
        <v>288</v>
      </c>
      <c r="C159" s="57" t="s">
        <v>289</v>
      </c>
    </row>
    <row r="160" spans="2:3" ht="39.9" customHeight="1" x14ac:dyDescent="0.3">
      <c r="B160" s="59" t="s">
        <v>290</v>
      </c>
      <c r="C160" s="57" t="s">
        <v>291</v>
      </c>
    </row>
    <row r="161" spans="2:3" ht="39.9" customHeight="1" x14ac:dyDescent="0.3">
      <c r="B161" s="59" t="s">
        <v>292</v>
      </c>
      <c r="C161" s="57" t="s">
        <v>293</v>
      </c>
    </row>
    <row r="162" spans="2:3" ht="39.9" customHeight="1" x14ac:dyDescent="0.3">
      <c r="B162" s="59">
        <v>310</v>
      </c>
      <c r="C162" s="57" t="s">
        <v>294</v>
      </c>
    </row>
    <row r="163" spans="2:3" ht="39.9" customHeight="1" x14ac:dyDescent="0.3">
      <c r="B163" s="59">
        <v>311</v>
      </c>
      <c r="C163" s="57" t="s">
        <v>101</v>
      </c>
    </row>
    <row r="164" spans="2:3" ht="39.9" customHeight="1" x14ac:dyDescent="0.3">
      <c r="B164" s="59">
        <v>312</v>
      </c>
      <c r="C164" s="57" t="s">
        <v>295</v>
      </c>
    </row>
    <row r="165" spans="2:3" ht="39.9" customHeight="1" x14ac:dyDescent="0.3">
      <c r="B165" s="59">
        <v>313</v>
      </c>
      <c r="C165" s="57" t="s">
        <v>296</v>
      </c>
    </row>
    <row r="166" spans="2:3" ht="39.9" customHeight="1" x14ac:dyDescent="0.3">
      <c r="B166" s="59">
        <v>314</v>
      </c>
      <c r="C166" s="57" t="s">
        <v>93</v>
      </c>
    </row>
    <row r="167" spans="2:3" ht="39.9" customHeight="1" x14ac:dyDescent="0.3">
      <c r="B167" s="59">
        <v>315</v>
      </c>
      <c r="C167" s="57" t="s">
        <v>102</v>
      </c>
    </row>
    <row r="168" spans="2:3" ht="39.9" customHeight="1" x14ac:dyDescent="0.3">
      <c r="B168" s="59">
        <v>316</v>
      </c>
      <c r="C168" s="57" t="s">
        <v>297</v>
      </c>
    </row>
    <row r="169" spans="2:3" ht="39.9" customHeight="1" x14ac:dyDescent="0.3">
      <c r="B169" s="59">
        <v>317</v>
      </c>
      <c r="C169" s="57" t="s">
        <v>104</v>
      </c>
    </row>
    <row r="170" spans="2:3" ht="39.9" customHeight="1" x14ac:dyDescent="0.3">
      <c r="B170" s="59">
        <v>318</v>
      </c>
      <c r="C170" s="57" t="s">
        <v>84</v>
      </c>
    </row>
    <row r="171" spans="2:3" ht="39.9" customHeight="1" x14ac:dyDescent="0.3">
      <c r="B171" s="59">
        <v>319</v>
      </c>
      <c r="C171" s="57" t="s">
        <v>298</v>
      </c>
    </row>
    <row r="172" spans="2:3" ht="39.9" customHeight="1" x14ac:dyDescent="0.3">
      <c r="B172" s="59" t="s">
        <v>299</v>
      </c>
      <c r="C172" s="57" t="s">
        <v>300</v>
      </c>
    </row>
    <row r="173" spans="2:3" ht="39.9" customHeight="1" x14ac:dyDescent="0.3">
      <c r="B173" s="59" t="s">
        <v>301</v>
      </c>
      <c r="C173" s="57" t="s">
        <v>302</v>
      </c>
    </row>
    <row r="174" spans="2:3" ht="39.9" customHeight="1" x14ac:dyDescent="0.3">
      <c r="B174" s="59" t="s">
        <v>303</v>
      </c>
      <c r="C174" s="57" t="s">
        <v>304</v>
      </c>
    </row>
    <row r="175" spans="2:3" ht="39.9" customHeight="1" x14ac:dyDescent="0.3">
      <c r="B175" s="59" t="s">
        <v>95</v>
      </c>
      <c r="C175" s="57" t="s">
        <v>96</v>
      </c>
    </row>
    <row r="176" spans="2:3" ht="39.9" customHeight="1" x14ac:dyDescent="0.3">
      <c r="B176" s="59">
        <v>320</v>
      </c>
      <c r="C176" s="57" t="s">
        <v>305</v>
      </c>
    </row>
    <row r="177" spans="2:3" ht="39.9" customHeight="1" x14ac:dyDescent="0.3">
      <c r="B177" s="59">
        <v>321</v>
      </c>
      <c r="C177" s="57" t="s">
        <v>306</v>
      </c>
    </row>
    <row r="178" spans="2:3" ht="39.9" customHeight="1" x14ac:dyDescent="0.3">
      <c r="B178" s="59">
        <v>322</v>
      </c>
      <c r="C178" s="57" t="s">
        <v>307</v>
      </c>
    </row>
    <row r="179" spans="2:3" ht="39.9" customHeight="1" x14ac:dyDescent="0.3">
      <c r="B179" s="59" t="s">
        <v>308</v>
      </c>
      <c r="C179" s="57" t="s">
        <v>309</v>
      </c>
    </row>
    <row r="180" spans="2:3" ht="39.9" customHeight="1" x14ac:dyDescent="0.3">
      <c r="B180" s="59" t="s">
        <v>310</v>
      </c>
      <c r="C180" s="57" t="s">
        <v>311</v>
      </c>
    </row>
    <row r="181" spans="2:3" ht="39.9" customHeight="1" x14ac:dyDescent="0.3">
      <c r="B181" s="59" t="s">
        <v>312</v>
      </c>
      <c r="C181" s="57" t="s">
        <v>313</v>
      </c>
    </row>
    <row r="182" spans="2:3" ht="39.9" customHeight="1" x14ac:dyDescent="0.3">
      <c r="B182" s="59" t="s">
        <v>314</v>
      </c>
      <c r="C182" s="57" t="s">
        <v>315</v>
      </c>
    </row>
    <row r="183" spans="2:3" ht="39.9" customHeight="1" x14ac:dyDescent="0.3">
      <c r="B183" s="59">
        <v>324</v>
      </c>
      <c r="C183" s="57" t="s">
        <v>316</v>
      </c>
    </row>
    <row r="184" spans="2:3" ht="39.9" customHeight="1" x14ac:dyDescent="0.3">
      <c r="B184" s="59">
        <v>325</v>
      </c>
      <c r="C184" s="57" t="s">
        <v>317</v>
      </c>
    </row>
    <row r="185" spans="2:3" ht="39.9" customHeight="1" x14ac:dyDescent="0.3">
      <c r="B185" s="59">
        <v>326</v>
      </c>
      <c r="C185" s="57" t="s">
        <v>318</v>
      </c>
    </row>
    <row r="186" spans="2:3" ht="39.9" customHeight="1" x14ac:dyDescent="0.3">
      <c r="B186" s="59">
        <v>327</v>
      </c>
      <c r="C186" s="57" t="s">
        <v>319</v>
      </c>
    </row>
    <row r="187" spans="2:3" ht="39.9" customHeight="1" x14ac:dyDescent="0.3">
      <c r="B187" s="59" t="s">
        <v>106</v>
      </c>
      <c r="C187" s="57" t="s">
        <v>107</v>
      </c>
    </row>
    <row r="188" spans="2:3" x14ac:dyDescent="0.3">
      <c r="B188" s="59"/>
    </row>
    <row r="189" spans="2:3" x14ac:dyDescent="0.3">
      <c r="B189" s="59"/>
    </row>
    <row r="190" spans="2:3" x14ac:dyDescent="0.3">
      <c r="B190" s="59"/>
    </row>
    <row r="191" spans="2:3" x14ac:dyDescent="0.3">
      <c r="B191" s="59"/>
    </row>
    <row r="192" spans="2:3" x14ac:dyDescent="0.3">
      <c r="B192" s="59"/>
    </row>
    <row r="193" spans="2:2" x14ac:dyDescent="0.3">
      <c r="B193" s="59"/>
    </row>
    <row r="194" spans="2:2" x14ac:dyDescent="0.3">
      <c r="B194" s="59"/>
    </row>
    <row r="195" spans="2:2" x14ac:dyDescent="0.3">
      <c r="B195" s="59"/>
    </row>
    <row r="196" spans="2:2" x14ac:dyDescent="0.3">
      <c r="B196" s="59"/>
    </row>
    <row r="197" spans="2:2" x14ac:dyDescent="0.3">
      <c r="B197" s="59"/>
    </row>
    <row r="198" spans="2:2" x14ac:dyDescent="0.3">
      <c r="B198" s="59"/>
    </row>
    <row r="199" spans="2:2" x14ac:dyDescent="0.3">
      <c r="B199" s="59"/>
    </row>
    <row r="200" spans="2:2" x14ac:dyDescent="0.3">
      <c r="B200" s="59"/>
    </row>
    <row r="201" spans="2:2" x14ac:dyDescent="0.3">
      <c r="B201" s="59"/>
    </row>
    <row r="202" spans="2:2" x14ac:dyDescent="0.3">
      <c r="B202" s="59"/>
    </row>
    <row r="203" spans="2:2" x14ac:dyDescent="0.3">
      <c r="B203" s="59"/>
    </row>
    <row r="204" spans="2:2" x14ac:dyDescent="0.3">
      <c r="B204" s="59"/>
    </row>
    <row r="205" spans="2:2" x14ac:dyDescent="0.3">
      <c r="B205" s="59"/>
    </row>
    <row r="206" spans="2:2" x14ac:dyDescent="0.3">
      <c r="B206" s="59"/>
    </row>
    <row r="207" spans="2:2" x14ac:dyDescent="0.3">
      <c r="B207" s="59"/>
    </row>
    <row r="208" spans="2:2" x14ac:dyDescent="0.3">
      <c r="B208" s="59"/>
    </row>
    <row r="209" spans="2:2" x14ac:dyDescent="0.3">
      <c r="B209" s="59"/>
    </row>
    <row r="210" spans="2:2" x14ac:dyDescent="0.3">
      <c r="B210" s="59"/>
    </row>
    <row r="211" spans="2:2" x14ac:dyDescent="0.3">
      <c r="B211" s="59"/>
    </row>
    <row r="212" spans="2:2" x14ac:dyDescent="0.3">
      <c r="B212" s="59"/>
    </row>
    <row r="213" spans="2:2" x14ac:dyDescent="0.3">
      <c r="B213" s="59"/>
    </row>
    <row r="214" spans="2:2" x14ac:dyDescent="0.3">
      <c r="B214" s="59"/>
    </row>
    <row r="215" spans="2:2" x14ac:dyDescent="0.3">
      <c r="B215" s="59"/>
    </row>
    <row r="216" spans="2:2" x14ac:dyDescent="0.3">
      <c r="B216" s="59"/>
    </row>
    <row r="217" spans="2:2" x14ac:dyDescent="0.3">
      <c r="B217" s="59"/>
    </row>
    <row r="218" spans="2:2" x14ac:dyDescent="0.3">
      <c r="B218" s="59"/>
    </row>
    <row r="219" spans="2:2" x14ac:dyDescent="0.3">
      <c r="B219" s="59"/>
    </row>
    <row r="220" spans="2:2" x14ac:dyDescent="0.3">
      <c r="B220" s="59"/>
    </row>
    <row r="221" spans="2:2" x14ac:dyDescent="0.3">
      <c r="B221" s="59"/>
    </row>
    <row r="222" spans="2:2" x14ac:dyDescent="0.3">
      <c r="B222" s="59"/>
    </row>
    <row r="223" spans="2:2" x14ac:dyDescent="0.3">
      <c r="B223" s="59"/>
    </row>
    <row r="224" spans="2:2" x14ac:dyDescent="0.3">
      <c r="B224" s="59"/>
    </row>
    <row r="225" spans="2:2" x14ac:dyDescent="0.3">
      <c r="B225" s="59"/>
    </row>
    <row r="226" spans="2:2" x14ac:dyDescent="0.3">
      <c r="B226" s="59"/>
    </row>
    <row r="227" spans="2:2" x14ac:dyDescent="0.3">
      <c r="B227" s="59"/>
    </row>
    <row r="228" spans="2:2" x14ac:dyDescent="0.3">
      <c r="B228" s="59"/>
    </row>
    <row r="229" spans="2:2" x14ac:dyDescent="0.3">
      <c r="B229" s="59"/>
    </row>
    <row r="230" spans="2:2" x14ac:dyDescent="0.3">
      <c r="B230" s="59"/>
    </row>
    <row r="231" spans="2:2" x14ac:dyDescent="0.3">
      <c r="B231" s="59"/>
    </row>
    <row r="232" spans="2:2" x14ac:dyDescent="0.3">
      <c r="B232" s="59"/>
    </row>
    <row r="233" spans="2:2" x14ac:dyDescent="0.3">
      <c r="B233" s="59"/>
    </row>
    <row r="234" spans="2:2" x14ac:dyDescent="0.3">
      <c r="B234" s="59"/>
    </row>
    <row r="235" spans="2:2" x14ac:dyDescent="0.3">
      <c r="B235" s="59"/>
    </row>
    <row r="236" spans="2:2" x14ac:dyDescent="0.3">
      <c r="B236" s="59"/>
    </row>
    <row r="237" spans="2:2" x14ac:dyDescent="0.3">
      <c r="B237" s="59"/>
    </row>
    <row r="238" spans="2:2" x14ac:dyDescent="0.3">
      <c r="B238" s="59"/>
    </row>
    <row r="239" spans="2:2" x14ac:dyDescent="0.3">
      <c r="B239" s="59"/>
    </row>
    <row r="240" spans="2:2" x14ac:dyDescent="0.3">
      <c r="B240" s="59"/>
    </row>
    <row r="241" spans="2:2" x14ac:dyDescent="0.3">
      <c r="B241" s="59"/>
    </row>
    <row r="242" spans="2:2" x14ac:dyDescent="0.3">
      <c r="B242" s="59"/>
    </row>
    <row r="243" spans="2:2" x14ac:dyDescent="0.3">
      <c r="B243" s="59"/>
    </row>
    <row r="244" spans="2:2" x14ac:dyDescent="0.3">
      <c r="B244" s="59"/>
    </row>
    <row r="245" spans="2:2" x14ac:dyDescent="0.3">
      <c r="B245" s="59"/>
    </row>
    <row r="246" spans="2:2" x14ac:dyDescent="0.3">
      <c r="B246" s="59"/>
    </row>
    <row r="247" spans="2:2" x14ac:dyDescent="0.3">
      <c r="B247" s="59"/>
    </row>
    <row r="248" spans="2:2" x14ac:dyDescent="0.3">
      <c r="B248" s="59"/>
    </row>
    <row r="249" spans="2:2" x14ac:dyDescent="0.3">
      <c r="B249" s="59"/>
    </row>
    <row r="250" spans="2:2" x14ac:dyDescent="0.3">
      <c r="B250" s="59"/>
    </row>
    <row r="251" spans="2:2" x14ac:dyDescent="0.3">
      <c r="B251" s="59"/>
    </row>
    <row r="252" spans="2:2" x14ac:dyDescent="0.3">
      <c r="B252" s="59"/>
    </row>
    <row r="253" spans="2:2" x14ac:dyDescent="0.3">
      <c r="B253" s="59"/>
    </row>
    <row r="254" spans="2:2" x14ac:dyDescent="0.3">
      <c r="B254" s="59"/>
    </row>
    <row r="255" spans="2:2" x14ac:dyDescent="0.3">
      <c r="B255" s="59"/>
    </row>
    <row r="256" spans="2:2" x14ac:dyDescent="0.3">
      <c r="B256" s="59"/>
    </row>
    <row r="257" spans="2:2" x14ac:dyDescent="0.3">
      <c r="B257" s="59"/>
    </row>
    <row r="258" spans="2:2" x14ac:dyDescent="0.3">
      <c r="B258" s="59"/>
    </row>
    <row r="259" spans="2:2" x14ac:dyDescent="0.3">
      <c r="B259" s="59"/>
    </row>
    <row r="260" spans="2:2" x14ac:dyDescent="0.3">
      <c r="B260" s="59"/>
    </row>
    <row r="261" spans="2:2" x14ac:dyDescent="0.3">
      <c r="B261" s="59"/>
    </row>
    <row r="262" spans="2:2" x14ac:dyDescent="0.3">
      <c r="B262" s="59"/>
    </row>
    <row r="263" spans="2:2" x14ac:dyDescent="0.3">
      <c r="B263" s="59"/>
    </row>
    <row r="264" spans="2:2" x14ac:dyDescent="0.3">
      <c r="B264" s="59"/>
    </row>
    <row r="265" spans="2:2" x14ac:dyDescent="0.3">
      <c r="B265" s="59"/>
    </row>
    <row r="266" spans="2:2" x14ac:dyDescent="0.3">
      <c r="B266" s="59"/>
    </row>
    <row r="267" spans="2:2" x14ac:dyDescent="0.3">
      <c r="B267" s="59"/>
    </row>
    <row r="268" spans="2:2" x14ac:dyDescent="0.3">
      <c r="B268" s="59"/>
    </row>
    <row r="269" spans="2:2" x14ac:dyDescent="0.3">
      <c r="B269" s="59"/>
    </row>
    <row r="270" spans="2:2" x14ac:dyDescent="0.3">
      <c r="B270" s="59"/>
    </row>
    <row r="271" spans="2:2" x14ac:dyDescent="0.3">
      <c r="B271" s="59"/>
    </row>
    <row r="272" spans="2:2" x14ac:dyDescent="0.3">
      <c r="B272" s="59"/>
    </row>
    <row r="273" spans="2:2" x14ac:dyDescent="0.3">
      <c r="B273" s="59"/>
    </row>
    <row r="274" spans="2:2" x14ac:dyDescent="0.3">
      <c r="B274" s="59"/>
    </row>
    <row r="275" spans="2:2" x14ac:dyDescent="0.3">
      <c r="B275" s="59"/>
    </row>
    <row r="276" spans="2:2" x14ac:dyDescent="0.3">
      <c r="B276" s="59"/>
    </row>
    <row r="277" spans="2:2" x14ac:dyDescent="0.3">
      <c r="B277" s="59"/>
    </row>
    <row r="278" spans="2:2" x14ac:dyDescent="0.3">
      <c r="B278" s="59"/>
    </row>
    <row r="279" spans="2:2" x14ac:dyDescent="0.3">
      <c r="B279" s="59"/>
    </row>
    <row r="280" spans="2:2" x14ac:dyDescent="0.3">
      <c r="B280" s="59"/>
    </row>
    <row r="281" spans="2:2" x14ac:dyDescent="0.3">
      <c r="B281" s="59"/>
    </row>
    <row r="282" spans="2:2" x14ac:dyDescent="0.3">
      <c r="B282" s="59"/>
    </row>
    <row r="283" spans="2:2" x14ac:dyDescent="0.3">
      <c r="B283" s="59"/>
    </row>
    <row r="284" spans="2:2" x14ac:dyDescent="0.3">
      <c r="B284" s="59"/>
    </row>
    <row r="285" spans="2:2" x14ac:dyDescent="0.3">
      <c r="B285" s="59"/>
    </row>
    <row r="286" spans="2:2" x14ac:dyDescent="0.3">
      <c r="B286" s="59"/>
    </row>
    <row r="287" spans="2:2" x14ac:dyDescent="0.3">
      <c r="B287" s="59"/>
    </row>
    <row r="288" spans="2:2" x14ac:dyDescent="0.3">
      <c r="B288" s="59"/>
    </row>
    <row r="289" spans="2:2" x14ac:dyDescent="0.3">
      <c r="B289" s="59"/>
    </row>
    <row r="290" spans="2:2" x14ac:dyDescent="0.3">
      <c r="B290" s="59"/>
    </row>
    <row r="291" spans="2:2" x14ac:dyDescent="0.3">
      <c r="B291" s="59"/>
    </row>
    <row r="292" spans="2:2" x14ac:dyDescent="0.3">
      <c r="B292" s="59"/>
    </row>
    <row r="293" spans="2:2" x14ac:dyDescent="0.3">
      <c r="B293" s="59"/>
    </row>
    <row r="294" spans="2:2" x14ac:dyDescent="0.3">
      <c r="B294" s="59"/>
    </row>
    <row r="295" spans="2:2" x14ac:dyDescent="0.3">
      <c r="B295" s="59"/>
    </row>
    <row r="296" spans="2:2" x14ac:dyDescent="0.3">
      <c r="B296" s="59"/>
    </row>
    <row r="297" spans="2:2" x14ac:dyDescent="0.3">
      <c r="B297" s="59"/>
    </row>
    <row r="298" spans="2:2" x14ac:dyDescent="0.3">
      <c r="B298" s="59"/>
    </row>
    <row r="299" spans="2:2" x14ac:dyDescent="0.3">
      <c r="B299" s="59"/>
    </row>
    <row r="300" spans="2:2" x14ac:dyDescent="0.3">
      <c r="B300" s="59"/>
    </row>
    <row r="301" spans="2:2" x14ac:dyDescent="0.3">
      <c r="B301" s="59"/>
    </row>
    <row r="302" spans="2:2" x14ac:dyDescent="0.3">
      <c r="B302" s="59"/>
    </row>
    <row r="303" spans="2:2" x14ac:dyDescent="0.3">
      <c r="B303" s="59"/>
    </row>
    <row r="304" spans="2:2" x14ac:dyDescent="0.3">
      <c r="B304" s="59"/>
    </row>
    <row r="305" spans="2:2" x14ac:dyDescent="0.3">
      <c r="B305" s="59"/>
    </row>
    <row r="306" spans="2:2" x14ac:dyDescent="0.3">
      <c r="B306" s="59"/>
    </row>
    <row r="307" spans="2:2" x14ac:dyDescent="0.3">
      <c r="B307" s="59"/>
    </row>
    <row r="308" spans="2:2" x14ac:dyDescent="0.3">
      <c r="B308" s="59"/>
    </row>
    <row r="309" spans="2:2" x14ac:dyDescent="0.3">
      <c r="B309" s="59"/>
    </row>
    <row r="310" spans="2:2" x14ac:dyDescent="0.3">
      <c r="B310" s="59"/>
    </row>
    <row r="311" spans="2:2" x14ac:dyDescent="0.3">
      <c r="B311" s="59"/>
    </row>
    <row r="312" spans="2:2" x14ac:dyDescent="0.3">
      <c r="B312" s="59"/>
    </row>
    <row r="313" spans="2:2" x14ac:dyDescent="0.3">
      <c r="B313" s="59"/>
    </row>
    <row r="314" spans="2:2" x14ac:dyDescent="0.3">
      <c r="B314" s="59"/>
    </row>
    <row r="315" spans="2:2" x14ac:dyDescent="0.3">
      <c r="B315" s="59"/>
    </row>
    <row r="316" spans="2:2" x14ac:dyDescent="0.3">
      <c r="B316" s="59"/>
    </row>
    <row r="317" spans="2:2" x14ac:dyDescent="0.3">
      <c r="B317" s="59"/>
    </row>
    <row r="318" spans="2:2" x14ac:dyDescent="0.3">
      <c r="B318" s="59"/>
    </row>
    <row r="319" spans="2:2" x14ac:dyDescent="0.3">
      <c r="B319" s="59"/>
    </row>
    <row r="320" spans="2:2" x14ac:dyDescent="0.3">
      <c r="B320" s="59"/>
    </row>
    <row r="321" spans="2:2" x14ac:dyDescent="0.3">
      <c r="B321" s="59"/>
    </row>
    <row r="322" spans="2:2" x14ac:dyDescent="0.3">
      <c r="B322" s="59"/>
    </row>
    <row r="323" spans="2:2" x14ac:dyDescent="0.3">
      <c r="B323" s="59"/>
    </row>
    <row r="324" spans="2:2" x14ac:dyDescent="0.3">
      <c r="B324" s="59"/>
    </row>
    <row r="325" spans="2:2" x14ac:dyDescent="0.3">
      <c r="B325" s="59"/>
    </row>
    <row r="326" spans="2:2" x14ac:dyDescent="0.3">
      <c r="B326" s="59"/>
    </row>
    <row r="327" spans="2:2" x14ac:dyDescent="0.3">
      <c r="B327" s="59"/>
    </row>
    <row r="328" spans="2:2" x14ac:dyDescent="0.3">
      <c r="B328" s="59"/>
    </row>
    <row r="329" spans="2:2" x14ac:dyDescent="0.3">
      <c r="B329" s="59"/>
    </row>
    <row r="330" spans="2:2" x14ac:dyDescent="0.3">
      <c r="B330" s="59"/>
    </row>
    <row r="331" spans="2:2" x14ac:dyDescent="0.3">
      <c r="B331" s="59"/>
    </row>
    <row r="332" spans="2:2" x14ac:dyDescent="0.3">
      <c r="B332" s="59"/>
    </row>
    <row r="333" spans="2:2" x14ac:dyDescent="0.3">
      <c r="B333" s="59"/>
    </row>
    <row r="334" spans="2:2" x14ac:dyDescent="0.3">
      <c r="B334" s="59"/>
    </row>
    <row r="335" spans="2:2" x14ac:dyDescent="0.3">
      <c r="B335" s="59"/>
    </row>
    <row r="336" spans="2:2" x14ac:dyDescent="0.3">
      <c r="B336" s="59"/>
    </row>
    <row r="337" spans="2:2" x14ac:dyDescent="0.3">
      <c r="B337" s="59"/>
    </row>
    <row r="338" spans="2:2" x14ac:dyDescent="0.3">
      <c r="B338" s="59"/>
    </row>
    <row r="339" spans="2:2" x14ac:dyDescent="0.3">
      <c r="B339" s="59"/>
    </row>
    <row r="340" spans="2:2" x14ac:dyDescent="0.3">
      <c r="B340" s="59"/>
    </row>
    <row r="341" spans="2:2" x14ac:dyDescent="0.3">
      <c r="B341" s="59"/>
    </row>
    <row r="342" spans="2:2" x14ac:dyDescent="0.3">
      <c r="B342" s="59"/>
    </row>
    <row r="343" spans="2:2" x14ac:dyDescent="0.3">
      <c r="B343" s="59"/>
    </row>
    <row r="344" spans="2:2" x14ac:dyDescent="0.3">
      <c r="B344" s="59"/>
    </row>
    <row r="345" spans="2:2" x14ac:dyDescent="0.3">
      <c r="B345" s="59"/>
    </row>
    <row r="346" spans="2:2" x14ac:dyDescent="0.3">
      <c r="B346" s="59"/>
    </row>
    <row r="347" spans="2:2" x14ac:dyDescent="0.3">
      <c r="B347" s="59"/>
    </row>
    <row r="348" spans="2:2" x14ac:dyDescent="0.3">
      <c r="B348" s="59"/>
    </row>
    <row r="349" spans="2:2" x14ac:dyDescent="0.3">
      <c r="B349" s="59"/>
    </row>
    <row r="350" spans="2:2" x14ac:dyDescent="0.3">
      <c r="B350" s="59"/>
    </row>
    <row r="351" spans="2:2" x14ac:dyDescent="0.3">
      <c r="B351" s="59"/>
    </row>
    <row r="352" spans="2:2" x14ac:dyDescent="0.3">
      <c r="B352" s="59"/>
    </row>
    <row r="353" spans="2:2" x14ac:dyDescent="0.3">
      <c r="B353" s="59"/>
    </row>
    <row r="354" spans="2:2" x14ac:dyDescent="0.3">
      <c r="B354" s="59"/>
    </row>
    <row r="355" spans="2:2" x14ac:dyDescent="0.3">
      <c r="B355" s="59"/>
    </row>
    <row r="356" spans="2:2" x14ac:dyDescent="0.3">
      <c r="B356" s="59"/>
    </row>
    <row r="357" spans="2:2" x14ac:dyDescent="0.3">
      <c r="B357" s="59"/>
    </row>
    <row r="358" spans="2:2" x14ac:dyDescent="0.3">
      <c r="B358" s="59"/>
    </row>
    <row r="359" spans="2:2" x14ac:dyDescent="0.3">
      <c r="B359" s="59"/>
    </row>
    <row r="360" spans="2:2" x14ac:dyDescent="0.3">
      <c r="B360" s="53"/>
    </row>
    <row r="361" spans="2:2" x14ac:dyDescent="0.3">
      <c r="B361" s="53"/>
    </row>
    <row r="362" spans="2:2" x14ac:dyDescent="0.3">
      <c r="B362" s="53"/>
    </row>
    <row r="363" spans="2:2" x14ac:dyDescent="0.3">
      <c r="B363" s="53"/>
    </row>
    <row r="364" spans="2:2" x14ac:dyDescent="0.3">
      <c r="B364" s="53"/>
    </row>
    <row r="365" spans="2:2" x14ac:dyDescent="0.3">
      <c r="B365" s="53"/>
    </row>
    <row r="366" spans="2:2" x14ac:dyDescent="0.3">
      <c r="B366" s="53"/>
    </row>
    <row r="367" spans="2:2" x14ac:dyDescent="0.3">
      <c r="B367" s="53"/>
    </row>
    <row r="368" spans="2:2" x14ac:dyDescent="0.3">
      <c r="B368" s="53"/>
    </row>
    <row r="369" spans="2:2" x14ac:dyDescent="0.3">
      <c r="B369" s="53"/>
    </row>
    <row r="370" spans="2:2" x14ac:dyDescent="0.3">
      <c r="B370" s="53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U43"/>
  <sheetViews>
    <sheetView zoomScale="80" zoomScaleNormal="80" workbookViewId="0">
      <selection activeCell="B39" sqref="B39:E39"/>
    </sheetView>
  </sheetViews>
  <sheetFormatPr defaultColWidth="9.109375" defaultRowHeight="14.4" x14ac:dyDescent="0.3"/>
  <cols>
    <col min="1" max="1" width="1" style="68" customWidth="1"/>
    <col min="2" max="2" width="4.33203125" style="68" customWidth="1"/>
    <col min="3" max="3" width="8.88671875" style="68" customWidth="1"/>
    <col min="4" max="4" width="2.109375" style="68" customWidth="1"/>
    <col min="5" max="6" width="9.109375" style="68"/>
    <col min="7" max="7" width="7.6640625" style="68" customWidth="1"/>
    <col min="8" max="8" width="4.44140625" style="68" customWidth="1"/>
    <col min="9" max="9" width="2.33203125" style="68" customWidth="1"/>
    <col min="10" max="10" width="0.88671875" style="68" customWidth="1"/>
    <col min="11" max="11" width="3.5546875" style="68" customWidth="1"/>
    <col min="12" max="12" width="7" style="68" customWidth="1"/>
    <col min="13" max="13" width="0.5546875" style="68" customWidth="1"/>
    <col min="14" max="14" width="11.109375" style="68" customWidth="1"/>
    <col min="15" max="15" width="0.5546875" style="68" customWidth="1"/>
    <col min="16" max="16" width="10.5546875" style="68" customWidth="1"/>
    <col min="17" max="17" width="7.6640625" style="68" customWidth="1"/>
    <col min="18" max="18" width="7.33203125" style="68" customWidth="1"/>
    <col min="19" max="19" width="0.5546875" style="68" customWidth="1"/>
    <col min="20" max="16384" width="9.109375" style="68"/>
  </cols>
  <sheetData>
    <row r="1" spans="2:21" ht="2.25" customHeight="1" x14ac:dyDescent="0.3"/>
    <row r="2" spans="2:21" ht="21.75" customHeight="1" x14ac:dyDescent="0.45">
      <c r="C2" s="455" t="s">
        <v>15</v>
      </c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U2" s="67" t="s">
        <v>348</v>
      </c>
    </row>
    <row r="3" spans="2:21" ht="3" customHeight="1" thickBot="1" x14ac:dyDescent="0.5">
      <c r="C3" s="69"/>
      <c r="U3" s="26"/>
    </row>
    <row r="4" spans="2:21" ht="21.75" customHeight="1" thickBot="1" x14ac:dyDescent="0.45">
      <c r="B4" s="439" t="s">
        <v>5</v>
      </c>
      <c r="C4" s="439"/>
      <c r="D4" s="456" t="str">
        <f>IFERROR(_xlfn.XLOOKUP(CONCATENATE($K$8,$P$8),'Startovní listina'!O17:O66,'Startovní listina'!I17:I66,,0,1),"")</f>
        <v>Veronika Kučeriková (CZ)</v>
      </c>
      <c r="E4" s="457"/>
      <c r="F4" s="457"/>
      <c r="G4" s="457"/>
      <c r="H4" s="457"/>
      <c r="I4" s="458"/>
      <c r="K4" s="459" t="s">
        <v>16</v>
      </c>
      <c r="L4" s="459"/>
      <c r="M4" s="70"/>
      <c r="N4" s="460" t="str">
        <f>'Startovní listina'!C8</f>
        <v>29. - 30. 06. 2024</v>
      </c>
      <c r="O4" s="461"/>
      <c r="P4" s="462"/>
      <c r="Q4" s="70"/>
      <c r="R4" s="70"/>
      <c r="U4" s="67" t="s">
        <v>349</v>
      </c>
    </row>
    <row r="5" spans="2:21" ht="3.75" customHeight="1" x14ac:dyDescent="0.3">
      <c r="B5" s="71"/>
      <c r="C5" s="71"/>
    </row>
    <row r="6" spans="2:21" ht="20.100000000000001" customHeight="1" x14ac:dyDescent="0.4">
      <c r="B6" s="439" t="s">
        <v>1</v>
      </c>
      <c r="C6" s="439"/>
      <c r="D6" s="463" t="str">
        <f>'Startovní listina'!C2</f>
        <v>1. Mistrovství ČR v Rally Obedience</v>
      </c>
      <c r="E6" s="464"/>
      <c r="F6" s="464"/>
      <c r="G6" s="464"/>
      <c r="H6" s="464"/>
      <c r="I6" s="465"/>
      <c r="K6" s="443" t="s">
        <v>12</v>
      </c>
      <c r="L6" s="443"/>
      <c r="N6" s="72" t="s">
        <v>17</v>
      </c>
      <c r="P6" s="115" t="s">
        <v>331</v>
      </c>
      <c r="Q6" s="73"/>
      <c r="U6" s="67"/>
    </row>
    <row r="7" spans="2:21" ht="3" customHeight="1" x14ac:dyDescent="0.3">
      <c r="B7" s="74"/>
      <c r="C7" s="75"/>
    </row>
    <row r="8" spans="2:21" ht="20.100000000000001" customHeight="1" x14ac:dyDescent="0.3">
      <c r="B8" s="439" t="s">
        <v>2</v>
      </c>
      <c r="C8" s="439"/>
      <c r="D8" s="463" t="str">
        <f>'Startovní listina'!C4</f>
        <v>KO ČR</v>
      </c>
      <c r="E8" s="464"/>
      <c r="F8" s="464"/>
      <c r="G8" s="464"/>
      <c r="H8" s="464"/>
      <c r="I8" s="465"/>
      <c r="K8" s="466" t="s">
        <v>320</v>
      </c>
      <c r="L8" s="467"/>
      <c r="N8" s="76"/>
      <c r="P8" s="118" t="s">
        <v>340</v>
      </c>
      <c r="Q8" s="114"/>
      <c r="R8" s="114"/>
    </row>
    <row r="9" spans="2:21" ht="3" customHeight="1" x14ac:dyDescent="0.3">
      <c r="B9" s="74"/>
      <c r="C9" s="75"/>
      <c r="D9" s="71"/>
      <c r="E9" s="71"/>
      <c r="F9" s="71"/>
      <c r="G9" s="71"/>
      <c r="H9" s="71"/>
      <c r="I9" s="71"/>
      <c r="P9" s="114"/>
      <c r="Q9" s="114"/>
      <c r="R9" s="114"/>
    </row>
    <row r="10" spans="2:21" ht="20.100000000000001" customHeight="1" x14ac:dyDescent="0.3">
      <c r="B10" s="439" t="s">
        <v>139</v>
      </c>
      <c r="C10" s="439"/>
      <c r="D10" s="440"/>
      <c r="E10" s="441"/>
      <c r="F10" s="441"/>
      <c r="G10" s="441"/>
      <c r="H10" s="441"/>
      <c r="I10" s="442"/>
      <c r="K10" s="443" t="s">
        <v>18</v>
      </c>
      <c r="L10" s="443"/>
      <c r="N10" s="72" t="s">
        <v>82</v>
      </c>
      <c r="P10" s="446" t="s">
        <v>342</v>
      </c>
      <c r="Q10" s="447"/>
      <c r="R10" s="448"/>
    </row>
    <row r="11" spans="2:21" ht="3" customHeight="1" x14ac:dyDescent="0.3">
      <c r="B11" s="74"/>
      <c r="C11" s="75"/>
      <c r="D11" s="71"/>
      <c r="E11" s="71"/>
      <c r="F11" s="71"/>
      <c r="G11" s="71"/>
      <c r="H11" s="71"/>
      <c r="I11" s="71"/>
      <c r="P11" s="449"/>
      <c r="Q11" s="450"/>
      <c r="R11" s="451"/>
    </row>
    <row r="12" spans="2:21" ht="20.100000000000001" customHeight="1" x14ac:dyDescent="0.3">
      <c r="B12" s="439" t="s">
        <v>140</v>
      </c>
      <c r="C12" s="439"/>
      <c r="D12" s="440"/>
      <c r="E12" s="441"/>
      <c r="F12" s="441"/>
      <c r="G12" s="441"/>
      <c r="H12" s="441"/>
      <c r="I12" s="442"/>
      <c r="K12" s="444" t="s">
        <v>19</v>
      </c>
      <c r="L12" s="445"/>
      <c r="N12" s="76"/>
      <c r="P12" s="452"/>
      <c r="Q12" s="453"/>
      <c r="R12" s="454"/>
    </row>
    <row r="13" spans="2:21" ht="3.75" customHeight="1" thickBot="1" x14ac:dyDescent="0.35"/>
    <row r="14" spans="2:21" ht="15" thickBot="1" x14ac:dyDescent="0.35">
      <c r="B14" s="77" t="s">
        <v>20</v>
      </c>
      <c r="C14" s="432" t="s">
        <v>21</v>
      </c>
      <c r="D14" s="432"/>
      <c r="E14" s="432"/>
      <c r="F14" s="432"/>
      <c r="G14" s="432"/>
      <c r="H14" s="433" t="s">
        <v>22</v>
      </c>
      <c r="I14" s="434"/>
      <c r="J14" s="435" t="s">
        <v>20</v>
      </c>
      <c r="K14" s="436"/>
      <c r="L14" s="432" t="s">
        <v>21</v>
      </c>
      <c r="M14" s="432"/>
      <c r="N14" s="432"/>
      <c r="O14" s="432"/>
      <c r="P14" s="432"/>
      <c r="Q14" s="432"/>
      <c r="R14" s="78" t="s">
        <v>22</v>
      </c>
    </row>
    <row r="15" spans="2:21" ht="15" customHeight="1" thickBot="1" x14ac:dyDescent="0.35">
      <c r="B15" s="437">
        <v>1</v>
      </c>
      <c r="C15" s="82">
        <v>318</v>
      </c>
      <c r="D15" s="352" t="str">
        <f>IF(C15=0,"",VLOOKUP(C15,'Seznam karet'!$B$2:$C$1048,2,0))</f>
        <v>Stůj - okolo psovoda - stůj</v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437">
        <v>13</v>
      </c>
      <c r="K15" s="438"/>
      <c r="L15" s="82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3" t="e">
        <f>IF(Q15=0,"",VLOOKUP(Q15,'[4]Seznam karet'!$B$2:$C$1049,2,0))</f>
        <v>#N/A</v>
      </c>
    </row>
    <row r="16" spans="2:21" ht="33" customHeight="1" thickBot="1" x14ac:dyDescent="0.35">
      <c r="B16" s="424"/>
      <c r="C16" s="427"/>
      <c r="D16" s="428"/>
      <c r="E16" s="428"/>
      <c r="F16" s="428"/>
      <c r="G16" s="429"/>
      <c r="H16" s="430"/>
      <c r="I16" s="431"/>
      <c r="J16" s="425"/>
      <c r="K16" s="426"/>
      <c r="L16" s="427"/>
      <c r="M16" s="428"/>
      <c r="N16" s="428"/>
      <c r="O16" s="428"/>
      <c r="P16" s="428"/>
      <c r="Q16" s="429"/>
      <c r="R16" s="79"/>
    </row>
    <row r="17" spans="2:18" ht="15" customHeight="1" thickBot="1" x14ac:dyDescent="0.35">
      <c r="B17" s="414">
        <v>2</v>
      </c>
      <c r="C17" s="82">
        <v>10</v>
      </c>
      <c r="D17" s="352" t="str">
        <f>IF(C17=0,"",VLOOKUP(C17,'Seznam karet'!$B$2:$C$1048,2,0))</f>
        <v>Čelem vzad psovod vlevo pes vpravo</v>
      </c>
      <c r="E17" s="352" t="e">
        <f>IF(D17=0,"",VLOOKUP(D17,'[4]Seznam karet'!$B$2:$C$1049,2,0))</f>
        <v>#N/A</v>
      </c>
      <c r="F17" s="352" t="e">
        <f>IF(E17=0,"",VLOOKUP(E17,'[4]Seznam karet'!$B$2:$C$1049,2,0))</f>
        <v>#N/A</v>
      </c>
      <c r="G17" s="352" t="e">
        <f>IF(F17=0,"",VLOOKUP(F17,'[4]Seznam karet'!$B$2:$C$1049,2,0))</f>
        <v>#N/A</v>
      </c>
      <c r="H17" s="352" t="e">
        <f>IF(G17=0,"",VLOOKUP(G17,'[4]Seznam karet'!$B$2:$C$1049,2,0))</f>
        <v>#N/A</v>
      </c>
      <c r="I17" s="353" t="e">
        <f>IF(H17=0,"",VLOOKUP(H17,'[4]Seznam karet'!$B$2:$C$1049,2,0))</f>
        <v>#N/A</v>
      </c>
      <c r="J17" s="414">
        <v>14</v>
      </c>
      <c r="K17" s="416"/>
      <c r="L17" s="82"/>
      <c r="M17" s="352" t="str">
        <f>IF(L17=0,"",VLOOKUP(L17,'Seznam karet'!$B$2:$C$1048,2,0))</f>
        <v/>
      </c>
      <c r="N17" s="352" t="e">
        <f>IF(M17=0,"",VLOOKUP(M17,'[4]Seznam karet'!$B$2:$C$1049,2,0))</f>
        <v>#N/A</v>
      </c>
      <c r="O17" s="352" t="e">
        <f>IF(N17=0,"",VLOOKUP(N17,'[4]Seznam karet'!$B$2:$C$1049,2,0))</f>
        <v>#N/A</v>
      </c>
      <c r="P17" s="352" t="e">
        <f>IF(O17=0,"",VLOOKUP(O17,'[4]Seznam karet'!$B$2:$C$1049,2,0))</f>
        <v>#N/A</v>
      </c>
      <c r="Q17" s="352" t="e">
        <f>IF(P17=0,"",VLOOKUP(P17,'[4]Seznam karet'!$B$2:$C$1049,2,0))</f>
        <v>#N/A</v>
      </c>
      <c r="R17" s="353" t="e">
        <f>IF(Q17=0,"",VLOOKUP(Q17,'[4]Seznam karet'!$B$2:$C$1049,2,0))</f>
        <v>#N/A</v>
      </c>
    </row>
    <row r="18" spans="2:18" ht="33" customHeight="1" thickBot="1" x14ac:dyDescent="0.35">
      <c r="B18" s="424"/>
      <c r="C18" s="427"/>
      <c r="D18" s="428"/>
      <c r="E18" s="428"/>
      <c r="F18" s="428"/>
      <c r="G18" s="429"/>
      <c r="H18" s="430"/>
      <c r="I18" s="431"/>
      <c r="J18" s="425"/>
      <c r="K18" s="426"/>
      <c r="L18" s="427"/>
      <c r="M18" s="428"/>
      <c r="N18" s="428"/>
      <c r="O18" s="428"/>
      <c r="P18" s="428"/>
      <c r="Q18" s="429"/>
      <c r="R18" s="79"/>
    </row>
    <row r="19" spans="2:18" ht="15" customHeight="1" thickBot="1" x14ac:dyDescent="0.35">
      <c r="B19" s="414">
        <v>3</v>
      </c>
      <c r="C19" s="82">
        <v>104</v>
      </c>
      <c r="D19" s="352" t="str">
        <f>IF(C19=0,"",VLOOKUP(C19,'Seznam karet'!$B$2:$C$1048,2,0))</f>
        <v>Stop - 90° obrat vlevo - chůze</v>
      </c>
      <c r="E19" s="352" t="e">
        <f>IF(D19=0,"",VLOOKUP(D19,'[4]Seznam karet'!$B$2:$C$1049,2,0))</f>
        <v>#N/A</v>
      </c>
      <c r="F19" s="352" t="e">
        <f>IF(E19=0,"",VLOOKUP(E19,'[4]Seznam karet'!$B$2:$C$1049,2,0))</f>
        <v>#N/A</v>
      </c>
      <c r="G19" s="352" t="e">
        <f>IF(F19=0,"",VLOOKUP(F19,'[4]Seznam karet'!$B$2:$C$1049,2,0))</f>
        <v>#N/A</v>
      </c>
      <c r="H19" s="352" t="e">
        <f>IF(G19=0,"",VLOOKUP(G19,'[4]Seznam karet'!$B$2:$C$1049,2,0))</f>
        <v>#N/A</v>
      </c>
      <c r="I19" s="353" t="e">
        <f>IF(H19=0,"",VLOOKUP(H19,'[4]Seznam karet'!$B$2:$C$1049,2,0))</f>
        <v>#N/A</v>
      </c>
      <c r="J19" s="414">
        <v>15</v>
      </c>
      <c r="K19" s="416"/>
      <c r="L19" s="82"/>
      <c r="M19" s="352" t="str">
        <f>IF(L19=0,"",VLOOKUP(L19,'Seznam karet'!$B$2:$C$1048,2,0))</f>
        <v/>
      </c>
      <c r="N19" s="352" t="e">
        <f>IF(M19=0,"",VLOOKUP(M19,'[4]Seznam karet'!$B$2:$C$1049,2,0))</f>
        <v>#N/A</v>
      </c>
      <c r="O19" s="352" t="e">
        <f>IF(N19=0,"",VLOOKUP(N19,'[4]Seznam karet'!$B$2:$C$1049,2,0))</f>
        <v>#N/A</v>
      </c>
      <c r="P19" s="352" t="e">
        <f>IF(O19=0,"",VLOOKUP(O19,'[4]Seznam karet'!$B$2:$C$1049,2,0))</f>
        <v>#N/A</v>
      </c>
      <c r="Q19" s="352" t="e">
        <f>IF(P19=0,"",VLOOKUP(P19,'[4]Seznam karet'!$B$2:$C$1049,2,0))</f>
        <v>#N/A</v>
      </c>
      <c r="R19" s="353" t="e">
        <f>IF(Q19=0,"",VLOOKUP(Q19,'[4]Seznam karet'!$B$2:$C$1049,2,0))</f>
        <v>#N/A</v>
      </c>
    </row>
    <row r="20" spans="2:18" ht="33" customHeight="1" thickBot="1" x14ac:dyDescent="0.35">
      <c r="B20" s="424"/>
      <c r="C20" s="427"/>
      <c r="D20" s="428"/>
      <c r="E20" s="428"/>
      <c r="F20" s="428"/>
      <c r="G20" s="429"/>
      <c r="H20" s="430"/>
      <c r="I20" s="431"/>
      <c r="J20" s="425"/>
      <c r="K20" s="426"/>
      <c r="L20" s="427"/>
      <c r="M20" s="428"/>
      <c r="N20" s="428"/>
      <c r="O20" s="428"/>
      <c r="P20" s="428"/>
      <c r="Q20" s="429"/>
      <c r="R20" s="79"/>
    </row>
    <row r="21" spans="2:18" ht="15" customHeight="1" thickBot="1" x14ac:dyDescent="0.35">
      <c r="B21" s="414">
        <v>4</v>
      </c>
      <c r="C21" s="82">
        <v>4</v>
      </c>
      <c r="D21" s="352" t="str">
        <f>IF(C21=0,"",VLOOKUP(C21,'Seznam karet'!$B$2:$C$1048,2,0))</f>
        <v>Stop - Obejít psa</v>
      </c>
      <c r="E21" s="352" t="e">
        <f>IF(D21=0,"",VLOOKUP(D21,'[4]Seznam karet'!$B$2:$C$1049,2,0))</f>
        <v>#N/A</v>
      </c>
      <c r="F21" s="352" t="e">
        <f>IF(E21=0,"",VLOOKUP(E21,'[4]Seznam karet'!$B$2:$C$1049,2,0))</f>
        <v>#N/A</v>
      </c>
      <c r="G21" s="352" t="e">
        <f>IF(F21=0,"",VLOOKUP(F21,'[4]Seznam karet'!$B$2:$C$1049,2,0))</f>
        <v>#N/A</v>
      </c>
      <c r="H21" s="352" t="e">
        <f>IF(G21=0,"",VLOOKUP(G21,'[4]Seznam karet'!$B$2:$C$1049,2,0))</f>
        <v>#N/A</v>
      </c>
      <c r="I21" s="353" t="e">
        <f>IF(H21=0,"",VLOOKUP(H21,'[4]Seznam karet'!$B$2:$C$1049,2,0))</f>
        <v>#N/A</v>
      </c>
      <c r="J21" s="414">
        <v>16</v>
      </c>
      <c r="K21" s="416"/>
      <c r="L21" s="82"/>
      <c r="M21" s="352" t="str">
        <f>IF(L21=0,"",VLOOKUP(L21,'Seznam karet'!$B$2:$C$1048,2,0))</f>
        <v/>
      </c>
      <c r="N21" s="352" t="e">
        <f>IF(M21=0,"",VLOOKUP(M21,'[4]Seznam karet'!$B$2:$C$1049,2,0))</f>
        <v>#N/A</v>
      </c>
      <c r="O21" s="352" t="e">
        <f>IF(N21=0,"",VLOOKUP(N21,'[4]Seznam karet'!$B$2:$C$1049,2,0))</f>
        <v>#N/A</v>
      </c>
      <c r="P21" s="352" t="e">
        <f>IF(O21=0,"",VLOOKUP(O21,'[4]Seznam karet'!$B$2:$C$1049,2,0))</f>
        <v>#N/A</v>
      </c>
      <c r="Q21" s="352" t="e">
        <f>IF(P21=0,"",VLOOKUP(P21,'[4]Seznam karet'!$B$2:$C$1049,2,0))</f>
        <v>#N/A</v>
      </c>
      <c r="R21" s="353" t="e">
        <f>IF(Q21=0,"",VLOOKUP(Q21,'[4]Seznam karet'!$B$2:$C$1049,2,0))</f>
        <v>#N/A</v>
      </c>
    </row>
    <row r="22" spans="2:18" ht="33" customHeight="1" thickBot="1" x14ac:dyDescent="0.35">
      <c r="B22" s="424"/>
      <c r="C22" s="427"/>
      <c r="D22" s="428"/>
      <c r="E22" s="428"/>
      <c r="F22" s="428"/>
      <c r="G22" s="429"/>
      <c r="H22" s="430"/>
      <c r="I22" s="431"/>
      <c r="J22" s="425"/>
      <c r="K22" s="426"/>
      <c r="L22" s="427"/>
      <c r="M22" s="428"/>
      <c r="N22" s="428"/>
      <c r="O22" s="428"/>
      <c r="P22" s="428"/>
      <c r="Q22" s="429"/>
      <c r="R22" s="79"/>
    </row>
    <row r="23" spans="2:18" ht="15" customHeight="1" thickBot="1" x14ac:dyDescent="0.35">
      <c r="B23" s="414">
        <v>5</v>
      </c>
      <c r="C23" s="82">
        <v>307</v>
      </c>
      <c r="D23" s="352" t="str">
        <f>IF(C23=0,"",VLOOKUP(C23,'Seznam karet'!$B$2:$C$1048,2,0))</f>
        <v>Zůstaň - stát - odchod</v>
      </c>
      <c r="E23" s="352" t="e">
        <f>IF(D23=0,"",VLOOKUP(D23,'[4]Seznam karet'!$B$2:$C$1049,2,0))</f>
        <v>#N/A</v>
      </c>
      <c r="F23" s="352" t="e">
        <f>IF(E23=0,"",VLOOKUP(E23,'[4]Seznam karet'!$B$2:$C$1049,2,0))</f>
        <v>#N/A</v>
      </c>
      <c r="G23" s="352" t="e">
        <f>IF(F23=0,"",VLOOKUP(F23,'[4]Seznam karet'!$B$2:$C$1049,2,0))</f>
        <v>#N/A</v>
      </c>
      <c r="H23" s="352" t="e">
        <f>IF(G23=0,"",VLOOKUP(G23,'[4]Seznam karet'!$B$2:$C$1049,2,0))</f>
        <v>#N/A</v>
      </c>
      <c r="I23" s="353" t="e">
        <f>IF(H23=0,"",VLOOKUP(H23,'[4]Seznam karet'!$B$2:$C$1049,2,0))</f>
        <v>#N/A</v>
      </c>
      <c r="J23" s="414">
        <v>17</v>
      </c>
      <c r="K23" s="416"/>
      <c r="L23" s="82"/>
      <c r="M23" s="352" t="str">
        <f>IF(L23=0,"",VLOOKUP(L23,'Seznam karet'!$B$2:$C$1048,2,0))</f>
        <v/>
      </c>
      <c r="N23" s="352" t="e">
        <f>IF(M23=0,"",VLOOKUP(M23,'[4]Seznam karet'!$B$2:$C$1049,2,0))</f>
        <v>#N/A</v>
      </c>
      <c r="O23" s="352" t="e">
        <f>IF(N23=0,"",VLOOKUP(N23,'[4]Seznam karet'!$B$2:$C$1049,2,0))</f>
        <v>#N/A</v>
      </c>
      <c r="P23" s="352" t="e">
        <f>IF(O23=0,"",VLOOKUP(O23,'[4]Seznam karet'!$B$2:$C$1049,2,0))</f>
        <v>#N/A</v>
      </c>
      <c r="Q23" s="352" t="e">
        <f>IF(P23=0,"",VLOOKUP(P23,'[4]Seznam karet'!$B$2:$C$1049,2,0))</f>
        <v>#N/A</v>
      </c>
      <c r="R23" s="353" t="e">
        <f>IF(Q23=0,"",VLOOKUP(Q23,'[4]Seznam karet'!$B$2:$C$1049,2,0))</f>
        <v>#N/A</v>
      </c>
    </row>
    <row r="24" spans="2:18" ht="33" customHeight="1" thickBot="1" x14ac:dyDescent="0.35">
      <c r="B24" s="424"/>
      <c r="C24" s="427"/>
      <c r="D24" s="428"/>
      <c r="E24" s="428"/>
      <c r="F24" s="428"/>
      <c r="G24" s="429"/>
      <c r="H24" s="430"/>
      <c r="I24" s="431"/>
      <c r="J24" s="425"/>
      <c r="K24" s="426"/>
      <c r="L24" s="427"/>
      <c r="M24" s="428"/>
      <c r="N24" s="428"/>
      <c r="O24" s="428"/>
      <c r="P24" s="428"/>
      <c r="Q24" s="429"/>
      <c r="R24" s="79"/>
    </row>
    <row r="25" spans="2:18" ht="15" customHeight="1" thickBot="1" x14ac:dyDescent="0.35">
      <c r="B25" s="414">
        <v>6</v>
      </c>
      <c r="C25" s="82">
        <v>215</v>
      </c>
      <c r="D25" s="352" t="str">
        <f>IF(C25=0,"",VLOOKUP(C25,'Seznam karet'!$B$2:$C$1048,2,0))</f>
        <v>Bez otočení - přivolání k noze</v>
      </c>
      <c r="E25" s="352" t="e">
        <f>IF(D25=0,"",VLOOKUP(D25,'[4]Seznam karet'!$B$2:$C$1049,2,0))</f>
        <v>#N/A</v>
      </c>
      <c r="F25" s="352" t="e">
        <f>IF(E25=0,"",VLOOKUP(E25,'[4]Seznam karet'!$B$2:$C$1049,2,0))</f>
        <v>#N/A</v>
      </c>
      <c r="G25" s="352" t="e">
        <f>IF(F25=0,"",VLOOKUP(F25,'[4]Seznam karet'!$B$2:$C$1049,2,0))</f>
        <v>#N/A</v>
      </c>
      <c r="H25" s="352" t="e">
        <f>IF(G25=0,"",VLOOKUP(G25,'[4]Seznam karet'!$B$2:$C$1049,2,0))</f>
        <v>#N/A</v>
      </c>
      <c r="I25" s="353" t="e">
        <f>IF(H25=0,"",VLOOKUP(H25,'[4]Seznam karet'!$B$2:$C$1049,2,0))</f>
        <v>#N/A</v>
      </c>
      <c r="J25" s="414">
        <v>18</v>
      </c>
      <c r="K25" s="416"/>
      <c r="L25" s="82"/>
      <c r="M25" s="352" t="str">
        <f>IF(L25=0,"",VLOOKUP(L25,'Seznam karet'!$B$2:$C$1048,2,0))</f>
        <v/>
      </c>
      <c r="N25" s="352" t="e">
        <f>IF(M25=0,"",VLOOKUP(M25,'[4]Seznam karet'!$B$2:$C$1049,2,0))</f>
        <v>#N/A</v>
      </c>
      <c r="O25" s="352" t="e">
        <f>IF(N25=0,"",VLOOKUP(N25,'[4]Seznam karet'!$B$2:$C$1049,2,0))</f>
        <v>#N/A</v>
      </c>
      <c r="P25" s="352" t="e">
        <f>IF(O25=0,"",VLOOKUP(O25,'[4]Seznam karet'!$B$2:$C$1049,2,0))</f>
        <v>#N/A</v>
      </c>
      <c r="Q25" s="352" t="e">
        <f>IF(P25=0,"",VLOOKUP(P25,'[4]Seznam karet'!$B$2:$C$1049,2,0))</f>
        <v>#N/A</v>
      </c>
      <c r="R25" s="353" t="e">
        <f>IF(Q25=0,"",VLOOKUP(Q25,'[4]Seznam karet'!$B$2:$C$1049,2,0))</f>
        <v>#N/A</v>
      </c>
    </row>
    <row r="26" spans="2:18" ht="33" customHeight="1" thickBot="1" x14ac:dyDescent="0.35">
      <c r="B26" s="424"/>
      <c r="C26" s="427"/>
      <c r="D26" s="428"/>
      <c r="E26" s="428"/>
      <c r="F26" s="428"/>
      <c r="G26" s="429"/>
      <c r="H26" s="430"/>
      <c r="I26" s="431"/>
      <c r="J26" s="425"/>
      <c r="K26" s="426"/>
      <c r="L26" s="427"/>
      <c r="M26" s="428"/>
      <c r="N26" s="428"/>
      <c r="O26" s="428"/>
      <c r="P26" s="428"/>
      <c r="Q26" s="429"/>
      <c r="R26" s="79"/>
    </row>
    <row r="27" spans="2:18" ht="15" customHeight="1" thickBot="1" x14ac:dyDescent="0.35">
      <c r="B27" s="414">
        <v>7</v>
      </c>
      <c r="C27" s="82">
        <v>11</v>
      </c>
      <c r="D27" s="352" t="str">
        <f>IF(C27=0,"",VLOOKUP(C27,'Seznam karet'!$B$2:$C$1048,2,0))</f>
        <v>270° vpravo</v>
      </c>
      <c r="E27" s="352" t="e">
        <f>IF(D27=0,"",VLOOKUP(D27,'[4]Seznam karet'!$B$2:$C$1049,2,0))</f>
        <v>#N/A</v>
      </c>
      <c r="F27" s="352" t="e">
        <f>IF(E27=0,"",VLOOKUP(E27,'[4]Seznam karet'!$B$2:$C$1049,2,0))</f>
        <v>#N/A</v>
      </c>
      <c r="G27" s="352" t="e">
        <f>IF(F27=0,"",VLOOKUP(F27,'[4]Seznam karet'!$B$2:$C$1049,2,0))</f>
        <v>#N/A</v>
      </c>
      <c r="H27" s="352" t="e">
        <f>IF(G27=0,"",VLOOKUP(G27,'[4]Seznam karet'!$B$2:$C$1049,2,0))</f>
        <v>#N/A</v>
      </c>
      <c r="I27" s="353" t="e">
        <f>IF(H27=0,"",VLOOKUP(H27,'[4]Seznam karet'!$B$2:$C$1049,2,0))</f>
        <v>#N/A</v>
      </c>
      <c r="J27" s="414">
        <v>19</v>
      </c>
      <c r="K27" s="416"/>
      <c r="L27" s="82"/>
      <c r="M27" s="352" t="str">
        <f>IF(L27=0,"",VLOOKUP(L27,'Seznam karet'!$B$2:$C$1048,2,0))</f>
        <v/>
      </c>
      <c r="N27" s="352" t="e">
        <f>IF(M27=0,"",VLOOKUP(M27,'[4]Seznam karet'!$B$2:$C$1049,2,0))</f>
        <v>#N/A</v>
      </c>
      <c r="O27" s="352" t="e">
        <f>IF(N27=0,"",VLOOKUP(N27,'[4]Seznam karet'!$B$2:$C$1049,2,0))</f>
        <v>#N/A</v>
      </c>
      <c r="P27" s="352" t="e">
        <f>IF(O27=0,"",VLOOKUP(O27,'[4]Seznam karet'!$B$2:$C$1049,2,0))</f>
        <v>#N/A</v>
      </c>
      <c r="Q27" s="352" t="e">
        <f>IF(P27=0,"",VLOOKUP(P27,'[4]Seznam karet'!$B$2:$C$1049,2,0))</f>
        <v>#N/A</v>
      </c>
      <c r="R27" s="353" t="e">
        <f>IF(Q27=0,"",VLOOKUP(Q27,'[4]Seznam karet'!$B$2:$C$1049,2,0))</f>
        <v>#N/A</v>
      </c>
    </row>
    <row r="28" spans="2:18" ht="33" customHeight="1" thickBot="1" x14ac:dyDescent="0.35">
      <c r="B28" s="424"/>
      <c r="C28" s="427"/>
      <c r="D28" s="428"/>
      <c r="E28" s="428"/>
      <c r="F28" s="428"/>
      <c r="G28" s="429"/>
      <c r="H28" s="430"/>
      <c r="I28" s="431"/>
      <c r="J28" s="425"/>
      <c r="K28" s="426"/>
      <c r="L28" s="427"/>
      <c r="M28" s="428"/>
      <c r="N28" s="428"/>
      <c r="O28" s="428"/>
      <c r="P28" s="428"/>
      <c r="Q28" s="429"/>
      <c r="R28" s="79"/>
    </row>
    <row r="29" spans="2:18" ht="15" customHeight="1" thickBot="1" x14ac:dyDescent="0.35">
      <c r="B29" s="414">
        <v>8</v>
      </c>
      <c r="C29" s="82">
        <v>23</v>
      </c>
      <c r="D29" s="352" t="str">
        <f>IF(C29=0,"",VLOOKUP(C29,'Seznam karet'!$B$2:$C$1048,2,0))</f>
        <v>Stop - Obejití psovoda - Stop</v>
      </c>
      <c r="E29" s="352" t="e">
        <f>IF(D29=0,"",VLOOKUP(D29,'[4]Seznam karet'!$B$2:$C$1049,2,0))</f>
        <v>#N/A</v>
      </c>
      <c r="F29" s="352" t="e">
        <f>IF(E29=0,"",VLOOKUP(E29,'[4]Seznam karet'!$B$2:$C$1049,2,0))</f>
        <v>#N/A</v>
      </c>
      <c r="G29" s="352" t="e">
        <f>IF(F29=0,"",VLOOKUP(F29,'[4]Seznam karet'!$B$2:$C$1049,2,0))</f>
        <v>#N/A</v>
      </c>
      <c r="H29" s="352" t="e">
        <f>IF(G29=0,"",VLOOKUP(G29,'[4]Seznam karet'!$B$2:$C$1049,2,0))</f>
        <v>#N/A</v>
      </c>
      <c r="I29" s="353" t="e">
        <f>IF(H29=0,"",VLOOKUP(H29,'[4]Seznam karet'!$B$2:$C$1049,2,0))</f>
        <v>#N/A</v>
      </c>
      <c r="J29" s="414">
        <v>20</v>
      </c>
      <c r="K29" s="416"/>
      <c r="L29" s="82"/>
      <c r="M29" s="352" t="str">
        <f>IF(L29=0,"",VLOOKUP(L29,'Seznam karet'!$B$2:$C$1048,2,0))</f>
        <v/>
      </c>
      <c r="N29" s="352" t="e">
        <f>IF(M29=0,"",VLOOKUP(M29,'[4]Seznam karet'!$B$2:$C$1049,2,0))</f>
        <v>#N/A</v>
      </c>
      <c r="O29" s="352" t="e">
        <f>IF(N29=0,"",VLOOKUP(N29,'[4]Seznam karet'!$B$2:$C$1049,2,0))</f>
        <v>#N/A</v>
      </c>
      <c r="P29" s="352" t="e">
        <f>IF(O29=0,"",VLOOKUP(O29,'[4]Seznam karet'!$B$2:$C$1049,2,0))</f>
        <v>#N/A</v>
      </c>
      <c r="Q29" s="352" t="e">
        <f>IF(P29=0,"",VLOOKUP(P29,'[4]Seznam karet'!$B$2:$C$1049,2,0))</f>
        <v>#N/A</v>
      </c>
      <c r="R29" s="353" t="e">
        <f>IF(Q29=0,"",VLOOKUP(Q29,'[4]Seznam karet'!$B$2:$C$1049,2,0))</f>
        <v>#N/A</v>
      </c>
    </row>
    <row r="30" spans="2:18" ht="33" customHeight="1" thickBot="1" x14ac:dyDescent="0.35">
      <c r="B30" s="424"/>
      <c r="C30" s="427"/>
      <c r="D30" s="428"/>
      <c r="E30" s="428"/>
      <c r="F30" s="428"/>
      <c r="G30" s="429"/>
      <c r="H30" s="430"/>
      <c r="I30" s="431"/>
      <c r="J30" s="425"/>
      <c r="K30" s="426"/>
      <c r="L30" s="427"/>
      <c r="M30" s="428"/>
      <c r="N30" s="428"/>
      <c r="O30" s="428"/>
      <c r="P30" s="428"/>
      <c r="Q30" s="429"/>
      <c r="R30" s="79"/>
    </row>
    <row r="31" spans="2:18" ht="15" customHeight="1" thickBot="1" x14ac:dyDescent="0.35">
      <c r="B31" s="414">
        <v>9</v>
      </c>
      <c r="C31" s="82">
        <v>111</v>
      </c>
      <c r="D31" s="352" t="str">
        <f>IF(C31=0,"",VLOOKUP(C31,'Seznam karet'!$B$2:$C$1048,2,0))</f>
        <v>Slalom jednoduchý s rušivým vlivem</v>
      </c>
      <c r="E31" s="352" t="e">
        <f>IF(D31=0,"",VLOOKUP(D31,'[4]Seznam karet'!$B$2:$C$1049,2,0))</f>
        <v>#N/A</v>
      </c>
      <c r="F31" s="352" t="e">
        <f>IF(E31=0,"",VLOOKUP(E31,'[4]Seznam karet'!$B$2:$C$1049,2,0))</f>
        <v>#N/A</v>
      </c>
      <c r="G31" s="352" t="e">
        <f>IF(F31=0,"",VLOOKUP(F31,'[4]Seznam karet'!$B$2:$C$1049,2,0))</f>
        <v>#N/A</v>
      </c>
      <c r="H31" s="352" t="e">
        <f>IF(G31=0,"",VLOOKUP(G31,'[4]Seznam karet'!$B$2:$C$1049,2,0))</f>
        <v>#N/A</v>
      </c>
      <c r="I31" s="353" t="e">
        <f>IF(H31=0,"",VLOOKUP(H31,'[4]Seznam karet'!$B$2:$C$1049,2,0))</f>
        <v>#N/A</v>
      </c>
      <c r="J31" s="414">
        <v>21</v>
      </c>
      <c r="K31" s="416"/>
      <c r="L31" s="82"/>
      <c r="M31" s="352" t="str">
        <f>IF(L31=0,"",VLOOKUP(L31,'Seznam karet'!$B$2:$C$1048,2,0))</f>
        <v/>
      </c>
      <c r="N31" s="352" t="e">
        <f>IF(M31=0,"",VLOOKUP(M31,'[4]Seznam karet'!$B$2:$C$1049,2,0))</f>
        <v>#N/A</v>
      </c>
      <c r="O31" s="352" t="e">
        <f>IF(N31=0,"",VLOOKUP(N31,'[4]Seznam karet'!$B$2:$C$1049,2,0))</f>
        <v>#N/A</v>
      </c>
      <c r="P31" s="352" t="e">
        <f>IF(O31=0,"",VLOOKUP(O31,'[4]Seznam karet'!$B$2:$C$1049,2,0))</f>
        <v>#N/A</v>
      </c>
      <c r="Q31" s="352" t="e">
        <f>IF(P31=0,"",VLOOKUP(P31,'[4]Seznam karet'!$B$2:$C$1049,2,0))</f>
        <v>#N/A</v>
      </c>
      <c r="R31" s="353" t="e">
        <f>IF(Q31=0,"",VLOOKUP(Q31,'[4]Seznam karet'!$B$2:$C$1049,2,0))</f>
        <v>#N/A</v>
      </c>
    </row>
    <row r="32" spans="2:18" ht="33" customHeight="1" thickBot="1" x14ac:dyDescent="0.35">
      <c r="B32" s="424"/>
      <c r="C32" s="427"/>
      <c r="D32" s="428"/>
      <c r="E32" s="428"/>
      <c r="F32" s="428"/>
      <c r="G32" s="429"/>
      <c r="H32" s="430"/>
      <c r="I32" s="431"/>
      <c r="J32" s="425"/>
      <c r="K32" s="426"/>
      <c r="L32" s="427"/>
      <c r="M32" s="428"/>
      <c r="N32" s="428"/>
      <c r="O32" s="428"/>
      <c r="P32" s="428"/>
      <c r="Q32" s="429"/>
      <c r="R32" s="79"/>
    </row>
    <row r="33" spans="2:18" ht="15" customHeight="1" thickBot="1" x14ac:dyDescent="0.35">
      <c r="B33" s="414">
        <v>10</v>
      </c>
      <c r="C33" s="82">
        <v>13</v>
      </c>
      <c r="D33" s="352" t="str">
        <f>IF(C33=0,"",VLOOKUP(C33,'Seznam karet'!$B$2:$C$1048,2,0))</f>
        <v>360° vpravo</v>
      </c>
      <c r="E33" s="352" t="e">
        <f>IF(D33=0,"",VLOOKUP(D33,'[4]Seznam karet'!$B$2:$C$1049,2,0))</f>
        <v>#N/A</v>
      </c>
      <c r="F33" s="352" t="e">
        <f>IF(E33=0,"",VLOOKUP(E33,'[4]Seznam karet'!$B$2:$C$1049,2,0))</f>
        <v>#N/A</v>
      </c>
      <c r="G33" s="352" t="e">
        <f>IF(F33=0,"",VLOOKUP(F33,'[4]Seznam karet'!$B$2:$C$1049,2,0))</f>
        <v>#N/A</v>
      </c>
      <c r="H33" s="352" t="e">
        <f>IF(G33=0,"",VLOOKUP(G33,'[4]Seznam karet'!$B$2:$C$1049,2,0))</f>
        <v>#N/A</v>
      </c>
      <c r="I33" s="353" t="e">
        <f>IF(H33=0,"",VLOOKUP(H33,'[4]Seznam karet'!$B$2:$C$1049,2,0))</f>
        <v>#N/A</v>
      </c>
      <c r="J33" s="414">
        <v>22</v>
      </c>
      <c r="K33" s="416"/>
      <c r="L33" s="82"/>
      <c r="M33" s="352" t="str">
        <f>IF(L33=0,"",VLOOKUP(L33,'Seznam karet'!$B$2:$C$1048,2,0))</f>
        <v/>
      </c>
      <c r="N33" s="352" t="e">
        <f>IF(M33=0,"",VLOOKUP(M33,'[4]Seznam karet'!$B$2:$C$1049,2,0))</f>
        <v>#N/A</v>
      </c>
      <c r="O33" s="352" t="e">
        <f>IF(N33=0,"",VLOOKUP(N33,'[4]Seznam karet'!$B$2:$C$1049,2,0))</f>
        <v>#N/A</v>
      </c>
      <c r="P33" s="352" t="e">
        <f>IF(O33=0,"",VLOOKUP(O33,'[4]Seznam karet'!$B$2:$C$1049,2,0))</f>
        <v>#N/A</v>
      </c>
      <c r="Q33" s="352" t="e">
        <f>IF(P33=0,"",VLOOKUP(P33,'[4]Seznam karet'!$B$2:$C$1049,2,0))</f>
        <v>#N/A</v>
      </c>
      <c r="R33" s="353" t="e">
        <f>IF(Q33=0,"",VLOOKUP(Q33,'[4]Seznam karet'!$B$2:$C$1049,2,0))</f>
        <v>#N/A</v>
      </c>
    </row>
    <row r="34" spans="2:18" ht="33" customHeight="1" thickBot="1" x14ac:dyDescent="0.35">
      <c r="B34" s="424"/>
      <c r="C34" s="427"/>
      <c r="D34" s="428"/>
      <c r="E34" s="428"/>
      <c r="F34" s="428"/>
      <c r="G34" s="429"/>
      <c r="H34" s="430"/>
      <c r="I34" s="431"/>
      <c r="J34" s="425"/>
      <c r="K34" s="426"/>
      <c r="L34" s="427"/>
      <c r="M34" s="428"/>
      <c r="N34" s="428"/>
      <c r="O34" s="428"/>
      <c r="P34" s="428"/>
      <c r="Q34" s="429"/>
      <c r="R34" s="79"/>
    </row>
    <row r="35" spans="2:18" ht="15" customHeight="1" thickBot="1" x14ac:dyDescent="0.35">
      <c r="B35" s="414">
        <v>11</v>
      </c>
      <c r="C35" s="82">
        <v>2</v>
      </c>
      <c r="D35" s="352" t="str">
        <f>IF(C35=0,"",VLOOKUP(C35,'Seznam karet'!$B$2:$C$1048,2,0))</f>
        <v>Stop - Lehni</v>
      </c>
      <c r="E35" s="352" t="e">
        <f>IF(D35=0,"",VLOOKUP(D35,'[4]Seznam karet'!$B$2:$C$1049,2,0))</f>
        <v>#N/A</v>
      </c>
      <c r="F35" s="352" t="e">
        <f>IF(E35=0,"",VLOOKUP(E35,'[4]Seznam karet'!$B$2:$C$1049,2,0))</f>
        <v>#N/A</v>
      </c>
      <c r="G35" s="352" t="e">
        <f>IF(F35=0,"",VLOOKUP(F35,'[4]Seznam karet'!$B$2:$C$1049,2,0))</f>
        <v>#N/A</v>
      </c>
      <c r="H35" s="352" t="e">
        <f>IF(G35=0,"",VLOOKUP(G35,'[4]Seznam karet'!$B$2:$C$1049,2,0))</f>
        <v>#N/A</v>
      </c>
      <c r="I35" s="353" t="e">
        <f>IF(H35=0,"",VLOOKUP(H35,'[4]Seznam karet'!$B$2:$C$1049,2,0))</f>
        <v>#N/A</v>
      </c>
      <c r="J35" s="414">
        <v>23</v>
      </c>
      <c r="K35" s="416"/>
      <c r="L35" s="82"/>
      <c r="M35" s="352" t="str">
        <f>IF(L35=0,"",VLOOKUP(L35,'Seznam karet'!$B$2:$C$1048,2,0))</f>
        <v/>
      </c>
      <c r="N35" s="352" t="e">
        <f>IF(M35=0,"",VLOOKUP(M35,'[4]Seznam karet'!$B$2:$C$1049,2,0))</f>
        <v>#N/A</v>
      </c>
      <c r="O35" s="352" t="e">
        <f>IF(N35=0,"",VLOOKUP(N35,'[4]Seznam karet'!$B$2:$C$1049,2,0))</f>
        <v>#N/A</v>
      </c>
      <c r="P35" s="352" t="e">
        <f>IF(O35=0,"",VLOOKUP(O35,'[4]Seznam karet'!$B$2:$C$1049,2,0))</f>
        <v>#N/A</v>
      </c>
      <c r="Q35" s="352" t="e">
        <f>IF(P35=0,"",VLOOKUP(P35,'[4]Seznam karet'!$B$2:$C$1049,2,0))</f>
        <v>#N/A</v>
      </c>
      <c r="R35" s="353" t="e">
        <f>IF(Q35=0,"",VLOOKUP(Q35,'[4]Seznam karet'!$B$2:$C$1049,2,0))</f>
        <v>#N/A</v>
      </c>
    </row>
    <row r="36" spans="2:18" ht="33" customHeight="1" thickBot="1" x14ac:dyDescent="0.35">
      <c r="B36" s="424"/>
      <c r="C36" s="427"/>
      <c r="D36" s="428"/>
      <c r="E36" s="428"/>
      <c r="F36" s="428"/>
      <c r="G36" s="429"/>
      <c r="H36" s="430"/>
      <c r="I36" s="431"/>
      <c r="J36" s="425"/>
      <c r="K36" s="426"/>
      <c r="L36" s="427"/>
      <c r="M36" s="428"/>
      <c r="N36" s="428"/>
      <c r="O36" s="428"/>
      <c r="P36" s="428"/>
      <c r="Q36" s="429"/>
      <c r="R36" s="79"/>
    </row>
    <row r="37" spans="2:18" ht="15" customHeight="1" thickBot="1" x14ac:dyDescent="0.35">
      <c r="B37" s="414">
        <v>12</v>
      </c>
      <c r="C37" s="197" t="s">
        <v>243</v>
      </c>
      <c r="D37" s="352" t="str">
        <f>IF(C37=0,"",VLOOKUP(C37,'Seznam karet'!$B$2:$C$1048,2,0))</f>
        <v>Předsednutí - stůj - 1,2,3 kroky zpět - Pes vpravo okolo (psovoda) stop</v>
      </c>
      <c r="E37" s="352" t="e">
        <f>IF(D37=0,"",VLOOKUP(D37,'[4]Seznam karet'!$B$2:$C$1049,2,0))</f>
        <v>#N/A</v>
      </c>
      <c r="F37" s="352" t="e">
        <f>IF(E37=0,"",VLOOKUP(E37,'[4]Seznam karet'!$B$2:$C$1049,2,0))</f>
        <v>#N/A</v>
      </c>
      <c r="G37" s="352" t="e">
        <f>IF(F37=0,"",VLOOKUP(F37,'[4]Seznam karet'!$B$2:$C$1049,2,0))</f>
        <v>#N/A</v>
      </c>
      <c r="H37" s="352" t="e">
        <f>IF(G37=0,"",VLOOKUP(G37,'[4]Seznam karet'!$B$2:$C$1049,2,0))</f>
        <v>#N/A</v>
      </c>
      <c r="I37" s="353" t="e">
        <f>IF(H37=0,"",VLOOKUP(H37,'[4]Seznam karet'!$B$2:$C$1049,2,0))</f>
        <v>#N/A</v>
      </c>
      <c r="J37" s="414">
        <v>24</v>
      </c>
      <c r="K37" s="416"/>
      <c r="L37" s="82"/>
      <c r="M37" s="352" t="str">
        <f>IF(L37=0,"",VLOOKUP(L37,'Seznam karet'!$B$2:$C$1048,2,0))</f>
        <v/>
      </c>
      <c r="N37" s="352" t="e">
        <f>IF(M37=0,"",VLOOKUP(M37,'[4]Seznam karet'!$B$2:$C$1049,2,0))</f>
        <v>#N/A</v>
      </c>
      <c r="O37" s="352" t="e">
        <f>IF(N37=0,"",VLOOKUP(N37,'[4]Seznam karet'!$B$2:$C$1049,2,0))</f>
        <v>#N/A</v>
      </c>
      <c r="P37" s="352" t="e">
        <f>IF(O37=0,"",VLOOKUP(O37,'[4]Seznam karet'!$B$2:$C$1049,2,0))</f>
        <v>#N/A</v>
      </c>
      <c r="Q37" s="352" t="e">
        <f>IF(P37=0,"",VLOOKUP(P37,'[4]Seznam karet'!$B$2:$C$1049,2,0))</f>
        <v>#N/A</v>
      </c>
      <c r="R37" s="353" t="e">
        <f>IF(Q37=0,"",VLOOKUP(Q37,'[4]Seznam karet'!$B$2:$C$1049,2,0))</f>
        <v>#N/A</v>
      </c>
    </row>
    <row r="38" spans="2:18" ht="33" customHeight="1" thickBot="1" x14ac:dyDescent="0.35">
      <c r="B38" s="415"/>
      <c r="C38" s="419"/>
      <c r="D38" s="420"/>
      <c r="E38" s="420"/>
      <c r="F38" s="420"/>
      <c r="G38" s="421"/>
      <c r="H38" s="422"/>
      <c r="I38" s="423"/>
      <c r="J38" s="417"/>
      <c r="K38" s="418"/>
      <c r="L38" s="419"/>
      <c r="M38" s="420"/>
      <c r="N38" s="420"/>
      <c r="O38" s="420"/>
      <c r="P38" s="420"/>
      <c r="Q38" s="421"/>
      <c r="R38" s="80"/>
    </row>
    <row r="39" spans="2:18" ht="42" customHeight="1" thickBot="1" x14ac:dyDescent="0.35">
      <c r="B39" s="392" t="s">
        <v>23</v>
      </c>
      <c r="C39" s="393"/>
      <c r="D39" s="393"/>
      <c r="E39" s="394"/>
      <c r="F39" s="392" t="s">
        <v>24</v>
      </c>
      <c r="G39" s="393"/>
      <c r="H39" s="393"/>
      <c r="I39" s="394"/>
      <c r="J39" s="392" t="s">
        <v>25</v>
      </c>
      <c r="K39" s="393"/>
      <c r="L39" s="393"/>
      <c r="M39" s="393"/>
      <c r="N39" s="394"/>
      <c r="O39" s="395" t="s">
        <v>26</v>
      </c>
      <c r="P39" s="396"/>
      <c r="Q39" s="396"/>
      <c r="R39" s="397"/>
    </row>
    <row r="40" spans="2:18" ht="6" customHeight="1" thickBot="1" x14ac:dyDescent="0.35">
      <c r="B40" s="398"/>
      <c r="C40" s="398"/>
      <c r="D40" s="398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398"/>
      <c r="P40" s="398"/>
      <c r="Q40" s="398"/>
      <c r="R40" s="398"/>
    </row>
    <row r="41" spans="2:18" ht="15" thickTop="1" x14ac:dyDescent="0.3">
      <c r="B41" s="399" t="s">
        <v>27</v>
      </c>
      <c r="C41" s="400"/>
      <c r="D41" s="400"/>
      <c r="E41" s="403" t="s">
        <v>28</v>
      </c>
      <c r="F41" s="404"/>
      <c r="G41" s="407" t="s">
        <v>29</v>
      </c>
      <c r="H41" s="407"/>
      <c r="I41" s="407"/>
      <c r="J41" s="407"/>
      <c r="K41" s="408"/>
      <c r="L41" s="409"/>
      <c r="M41" s="409"/>
      <c r="N41" s="409"/>
      <c r="O41" s="409"/>
      <c r="P41" s="409"/>
      <c r="Q41" s="409"/>
      <c r="R41" s="410"/>
    </row>
    <row r="42" spans="2:18" ht="27.75" customHeight="1" thickBot="1" x14ac:dyDescent="0.35">
      <c r="B42" s="401"/>
      <c r="C42" s="402"/>
      <c r="D42" s="402"/>
      <c r="E42" s="405"/>
      <c r="F42" s="406"/>
      <c r="G42" s="393"/>
      <c r="H42" s="393"/>
      <c r="I42" s="393"/>
      <c r="J42" s="393"/>
      <c r="K42" s="411"/>
      <c r="L42" s="412"/>
      <c r="M42" s="412"/>
      <c r="N42" s="412"/>
      <c r="O42" s="412"/>
      <c r="P42" s="412"/>
      <c r="Q42" s="412"/>
      <c r="R42" s="413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68" customWidth="1"/>
    <col min="2" max="2" width="4.33203125" style="68" customWidth="1"/>
    <col min="3" max="3" width="8.88671875" style="68" customWidth="1"/>
    <col min="4" max="4" width="2.109375" style="68" customWidth="1"/>
    <col min="5" max="6" width="9.109375" style="68"/>
    <col min="7" max="7" width="7.6640625" style="68" customWidth="1"/>
    <col min="8" max="8" width="4.44140625" style="68" customWidth="1"/>
    <col min="9" max="9" width="2.33203125" style="68" customWidth="1"/>
    <col min="10" max="10" width="0.88671875" style="68" customWidth="1"/>
    <col min="11" max="11" width="3.5546875" style="68" customWidth="1"/>
    <col min="12" max="12" width="7" style="68" customWidth="1"/>
    <col min="13" max="13" width="0.5546875" style="68" customWidth="1"/>
    <col min="14" max="14" width="11.109375" style="68" customWidth="1"/>
    <col min="15" max="15" width="0.5546875" style="68" customWidth="1"/>
    <col min="16" max="16" width="10.5546875" style="68" customWidth="1"/>
    <col min="17" max="17" width="7.6640625" style="68" customWidth="1"/>
    <col min="18" max="18" width="7.33203125" style="68" customWidth="1"/>
    <col min="19" max="19" width="0.5546875" style="68" customWidth="1"/>
    <col min="20" max="16384" width="9.109375" style="68"/>
  </cols>
  <sheetData>
    <row r="1" spans="2:21" ht="2.25" customHeight="1" x14ac:dyDescent="0.3"/>
    <row r="2" spans="2:21" ht="21.75" customHeight="1" x14ac:dyDescent="0.45">
      <c r="C2" s="455" t="s">
        <v>15</v>
      </c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U2" s="67" t="s">
        <v>348</v>
      </c>
    </row>
    <row r="3" spans="2:21" ht="3" customHeight="1" thickBot="1" x14ac:dyDescent="0.5">
      <c r="C3" s="69"/>
      <c r="U3" s="26"/>
    </row>
    <row r="4" spans="2:21" ht="21.75" customHeight="1" thickBot="1" x14ac:dyDescent="0.45">
      <c r="B4" s="439" t="s">
        <v>5</v>
      </c>
      <c r="C4" s="439"/>
      <c r="D4" s="456" t="str">
        <f>IFERROR(_xlfn.XLOOKUP(CONCATENATE($K$8,$P$8),'Startovní listina'!O17:O66,'Startovní listina'!I17:I66,,0,1),"")</f>
        <v/>
      </c>
      <c r="E4" s="457"/>
      <c r="F4" s="457"/>
      <c r="G4" s="457"/>
      <c r="H4" s="457"/>
      <c r="I4" s="458"/>
      <c r="K4" s="459" t="s">
        <v>16</v>
      </c>
      <c r="L4" s="459"/>
      <c r="M4" s="70"/>
      <c r="N4" s="460" t="str">
        <f>'Startovní listina'!C8</f>
        <v>29. - 30. 06. 2024</v>
      </c>
      <c r="O4" s="461"/>
      <c r="P4" s="462"/>
      <c r="Q4" s="70"/>
      <c r="R4" s="70"/>
      <c r="U4" s="67" t="s">
        <v>349</v>
      </c>
    </row>
    <row r="5" spans="2:21" ht="3.75" customHeight="1" x14ac:dyDescent="0.3">
      <c r="B5" s="71"/>
      <c r="C5" s="71"/>
    </row>
    <row r="6" spans="2:21" ht="20.100000000000001" customHeight="1" x14ac:dyDescent="0.4">
      <c r="B6" s="439" t="s">
        <v>1</v>
      </c>
      <c r="C6" s="439"/>
      <c r="D6" s="463" t="str">
        <f>'Startovní listina'!C2</f>
        <v>1. Mistrovství ČR v Rally Obedience</v>
      </c>
      <c r="E6" s="464"/>
      <c r="F6" s="464"/>
      <c r="G6" s="464"/>
      <c r="H6" s="464"/>
      <c r="I6" s="465"/>
      <c r="K6" s="443" t="s">
        <v>12</v>
      </c>
      <c r="L6" s="443"/>
      <c r="N6" s="72" t="s">
        <v>17</v>
      </c>
      <c r="P6" s="115" t="s">
        <v>331</v>
      </c>
      <c r="Q6" s="73"/>
      <c r="U6" s="67"/>
    </row>
    <row r="7" spans="2:21" ht="3" customHeight="1" x14ac:dyDescent="0.3">
      <c r="B7" s="74"/>
      <c r="C7" s="75"/>
    </row>
    <row r="8" spans="2:21" ht="20.100000000000001" customHeight="1" x14ac:dyDescent="0.3">
      <c r="B8" s="439" t="s">
        <v>2</v>
      </c>
      <c r="C8" s="439"/>
      <c r="D8" s="463" t="str">
        <f>'Startovní listina'!C4</f>
        <v>KO ČR</v>
      </c>
      <c r="E8" s="464"/>
      <c r="F8" s="464"/>
      <c r="G8" s="464"/>
      <c r="H8" s="464"/>
      <c r="I8" s="465"/>
      <c r="K8" s="466" t="s">
        <v>320</v>
      </c>
      <c r="L8" s="467"/>
      <c r="N8" s="76"/>
      <c r="P8" s="117" t="s">
        <v>341</v>
      </c>
      <c r="Q8" s="114"/>
      <c r="R8" s="114"/>
    </row>
    <row r="9" spans="2:21" ht="3" customHeight="1" x14ac:dyDescent="0.3">
      <c r="B9" s="74"/>
      <c r="C9" s="75"/>
      <c r="D9" s="71"/>
      <c r="E9" s="71"/>
      <c r="F9" s="71"/>
      <c r="G9" s="71"/>
      <c r="H9" s="71"/>
      <c r="I9" s="71"/>
      <c r="P9" s="114"/>
      <c r="Q9" s="114"/>
      <c r="R9" s="114"/>
    </row>
    <row r="10" spans="2:21" ht="20.100000000000001" customHeight="1" x14ac:dyDescent="0.3">
      <c r="B10" s="439" t="s">
        <v>139</v>
      </c>
      <c r="C10" s="439"/>
      <c r="D10" s="440"/>
      <c r="E10" s="441"/>
      <c r="F10" s="441"/>
      <c r="G10" s="441"/>
      <c r="H10" s="441"/>
      <c r="I10" s="442"/>
      <c r="K10" s="443" t="s">
        <v>18</v>
      </c>
      <c r="L10" s="443"/>
      <c r="N10" s="72" t="s">
        <v>82</v>
      </c>
      <c r="P10" s="446" t="s">
        <v>342</v>
      </c>
      <c r="Q10" s="447"/>
      <c r="R10" s="448"/>
    </row>
    <row r="11" spans="2:21" ht="3" customHeight="1" x14ac:dyDescent="0.3">
      <c r="B11" s="74"/>
      <c r="C11" s="75"/>
      <c r="D11" s="71"/>
      <c r="E11" s="71"/>
      <c r="F11" s="71"/>
      <c r="G11" s="71"/>
      <c r="H11" s="71"/>
      <c r="I11" s="71"/>
      <c r="P11" s="449"/>
      <c r="Q11" s="450"/>
      <c r="R11" s="451"/>
    </row>
    <row r="12" spans="2:21" ht="20.100000000000001" customHeight="1" x14ac:dyDescent="0.3">
      <c r="B12" s="439" t="s">
        <v>140</v>
      </c>
      <c r="C12" s="439"/>
      <c r="D12" s="440"/>
      <c r="E12" s="441"/>
      <c r="F12" s="441"/>
      <c r="G12" s="441"/>
      <c r="H12" s="441"/>
      <c r="I12" s="442"/>
      <c r="K12" s="444" t="s">
        <v>19</v>
      </c>
      <c r="L12" s="445"/>
      <c r="N12" s="76"/>
      <c r="P12" s="452"/>
      <c r="Q12" s="453"/>
      <c r="R12" s="454"/>
    </row>
    <row r="13" spans="2:21" ht="3.75" customHeight="1" thickBot="1" x14ac:dyDescent="0.35"/>
    <row r="14" spans="2:21" ht="15" thickBot="1" x14ac:dyDescent="0.35">
      <c r="B14" s="77" t="s">
        <v>20</v>
      </c>
      <c r="C14" s="432" t="s">
        <v>21</v>
      </c>
      <c r="D14" s="432"/>
      <c r="E14" s="432"/>
      <c r="F14" s="432"/>
      <c r="G14" s="432"/>
      <c r="H14" s="433" t="s">
        <v>22</v>
      </c>
      <c r="I14" s="434"/>
      <c r="J14" s="435" t="s">
        <v>20</v>
      </c>
      <c r="K14" s="436"/>
      <c r="L14" s="432" t="s">
        <v>21</v>
      </c>
      <c r="M14" s="432"/>
      <c r="N14" s="432"/>
      <c r="O14" s="432"/>
      <c r="P14" s="432"/>
      <c r="Q14" s="432"/>
      <c r="R14" s="78" t="s">
        <v>22</v>
      </c>
    </row>
    <row r="15" spans="2:21" ht="15" customHeight="1" thickBot="1" x14ac:dyDescent="0.35">
      <c r="B15" s="437">
        <v>1</v>
      </c>
      <c r="C15" s="82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437">
        <v>13</v>
      </c>
      <c r="K15" s="438"/>
      <c r="L15" s="82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3" t="e">
        <f>IF(Q15=0,"",VLOOKUP(Q15,'[4]Seznam karet'!$B$2:$C$1049,2,0))</f>
        <v>#N/A</v>
      </c>
    </row>
    <row r="16" spans="2:21" ht="33" customHeight="1" thickBot="1" x14ac:dyDescent="0.35">
      <c r="B16" s="424"/>
      <c r="C16" s="427"/>
      <c r="D16" s="428"/>
      <c r="E16" s="428"/>
      <c r="F16" s="428"/>
      <c r="G16" s="429"/>
      <c r="H16" s="430"/>
      <c r="I16" s="431"/>
      <c r="J16" s="425"/>
      <c r="K16" s="426"/>
      <c r="L16" s="427"/>
      <c r="M16" s="428"/>
      <c r="N16" s="428"/>
      <c r="O16" s="428"/>
      <c r="P16" s="428"/>
      <c r="Q16" s="429"/>
      <c r="R16" s="79"/>
    </row>
    <row r="17" spans="2:18" ht="15" customHeight="1" thickBot="1" x14ac:dyDescent="0.35">
      <c r="B17" s="414">
        <v>2</v>
      </c>
      <c r="C17" s="82"/>
      <c r="D17" s="352" t="str">
        <f>IF(C17=0,"",VLOOKUP(C17,'Seznam karet'!$B$2:$C$1048,2,0))</f>
        <v/>
      </c>
      <c r="E17" s="352" t="e">
        <f>IF(D17=0,"",VLOOKUP(D17,'[4]Seznam karet'!$B$2:$C$1049,2,0))</f>
        <v>#N/A</v>
      </c>
      <c r="F17" s="352" t="e">
        <f>IF(E17=0,"",VLOOKUP(E17,'[4]Seznam karet'!$B$2:$C$1049,2,0))</f>
        <v>#N/A</v>
      </c>
      <c r="G17" s="352" t="e">
        <f>IF(F17=0,"",VLOOKUP(F17,'[4]Seznam karet'!$B$2:$C$1049,2,0))</f>
        <v>#N/A</v>
      </c>
      <c r="H17" s="352" t="e">
        <f>IF(G17=0,"",VLOOKUP(G17,'[4]Seznam karet'!$B$2:$C$1049,2,0))</f>
        <v>#N/A</v>
      </c>
      <c r="I17" s="353" t="e">
        <f>IF(H17=0,"",VLOOKUP(H17,'[4]Seznam karet'!$B$2:$C$1049,2,0))</f>
        <v>#N/A</v>
      </c>
      <c r="J17" s="414">
        <v>14</v>
      </c>
      <c r="K17" s="416"/>
      <c r="L17" s="82"/>
      <c r="M17" s="352" t="str">
        <f>IF(L17=0,"",VLOOKUP(L17,'Seznam karet'!$B$2:$C$1048,2,0))</f>
        <v/>
      </c>
      <c r="N17" s="352" t="e">
        <f>IF(M17=0,"",VLOOKUP(M17,'[4]Seznam karet'!$B$2:$C$1049,2,0))</f>
        <v>#N/A</v>
      </c>
      <c r="O17" s="352" t="e">
        <f>IF(N17=0,"",VLOOKUP(N17,'[4]Seznam karet'!$B$2:$C$1049,2,0))</f>
        <v>#N/A</v>
      </c>
      <c r="P17" s="352" t="e">
        <f>IF(O17=0,"",VLOOKUP(O17,'[4]Seznam karet'!$B$2:$C$1049,2,0))</f>
        <v>#N/A</v>
      </c>
      <c r="Q17" s="352" t="e">
        <f>IF(P17=0,"",VLOOKUP(P17,'[4]Seznam karet'!$B$2:$C$1049,2,0))</f>
        <v>#N/A</v>
      </c>
      <c r="R17" s="353" t="e">
        <f>IF(Q17=0,"",VLOOKUP(Q17,'[4]Seznam karet'!$B$2:$C$1049,2,0))</f>
        <v>#N/A</v>
      </c>
    </row>
    <row r="18" spans="2:18" ht="33" customHeight="1" thickBot="1" x14ac:dyDescent="0.35">
      <c r="B18" s="424"/>
      <c r="C18" s="427"/>
      <c r="D18" s="428"/>
      <c r="E18" s="428"/>
      <c r="F18" s="428"/>
      <c r="G18" s="429"/>
      <c r="H18" s="430"/>
      <c r="I18" s="431"/>
      <c r="J18" s="425"/>
      <c r="K18" s="426"/>
      <c r="L18" s="427"/>
      <c r="M18" s="428"/>
      <c r="N18" s="428"/>
      <c r="O18" s="428"/>
      <c r="P18" s="428"/>
      <c r="Q18" s="429"/>
      <c r="R18" s="79"/>
    </row>
    <row r="19" spans="2:18" ht="15" customHeight="1" thickBot="1" x14ac:dyDescent="0.35">
      <c r="B19" s="414">
        <v>3</v>
      </c>
      <c r="C19" s="82"/>
      <c r="D19" s="352" t="str">
        <f>IF(C19=0,"",VLOOKUP(C19,'Seznam karet'!$B$2:$C$1048,2,0))</f>
        <v/>
      </c>
      <c r="E19" s="352" t="e">
        <f>IF(D19=0,"",VLOOKUP(D19,'[4]Seznam karet'!$B$2:$C$1049,2,0))</f>
        <v>#N/A</v>
      </c>
      <c r="F19" s="352" t="e">
        <f>IF(E19=0,"",VLOOKUP(E19,'[4]Seznam karet'!$B$2:$C$1049,2,0))</f>
        <v>#N/A</v>
      </c>
      <c r="G19" s="352" t="e">
        <f>IF(F19=0,"",VLOOKUP(F19,'[4]Seznam karet'!$B$2:$C$1049,2,0))</f>
        <v>#N/A</v>
      </c>
      <c r="H19" s="352" t="e">
        <f>IF(G19=0,"",VLOOKUP(G19,'[4]Seznam karet'!$B$2:$C$1049,2,0))</f>
        <v>#N/A</v>
      </c>
      <c r="I19" s="353" t="e">
        <f>IF(H19=0,"",VLOOKUP(H19,'[4]Seznam karet'!$B$2:$C$1049,2,0))</f>
        <v>#N/A</v>
      </c>
      <c r="J19" s="414">
        <v>15</v>
      </c>
      <c r="K19" s="416"/>
      <c r="L19" s="82"/>
      <c r="M19" s="352" t="str">
        <f>IF(L19=0,"",VLOOKUP(L19,'Seznam karet'!$B$2:$C$1048,2,0))</f>
        <v/>
      </c>
      <c r="N19" s="352" t="e">
        <f>IF(M19=0,"",VLOOKUP(M19,'[4]Seznam karet'!$B$2:$C$1049,2,0))</f>
        <v>#N/A</v>
      </c>
      <c r="O19" s="352" t="e">
        <f>IF(N19=0,"",VLOOKUP(N19,'[4]Seznam karet'!$B$2:$C$1049,2,0))</f>
        <v>#N/A</v>
      </c>
      <c r="P19" s="352" t="e">
        <f>IF(O19=0,"",VLOOKUP(O19,'[4]Seznam karet'!$B$2:$C$1049,2,0))</f>
        <v>#N/A</v>
      </c>
      <c r="Q19" s="352" t="e">
        <f>IF(P19=0,"",VLOOKUP(P19,'[4]Seznam karet'!$B$2:$C$1049,2,0))</f>
        <v>#N/A</v>
      </c>
      <c r="R19" s="353" t="e">
        <f>IF(Q19=0,"",VLOOKUP(Q19,'[4]Seznam karet'!$B$2:$C$1049,2,0))</f>
        <v>#N/A</v>
      </c>
    </row>
    <row r="20" spans="2:18" ht="33" customHeight="1" thickBot="1" x14ac:dyDescent="0.35">
      <c r="B20" s="424"/>
      <c r="C20" s="427"/>
      <c r="D20" s="428"/>
      <c r="E20" s="428"/>
      <c r="F20" s="428"/>
      <c r="G20" s="429"/>
      <c r="H20" s="430"/>
      <c r="I20" s="431"/>
      <c r="J20" s="425"/>
      <c r="K20" s="426"/>
      <c r="L20" s="427"/>
      <c r="M20" s="428"/>
      <c r="N20" s="428"/>
      <c r="O20" s="428"/>
      <c r="P20" s="428"/>
      <c r="Q20" s="429"/>
      <c r="R20" s="79"/>
    </row>
    <row r="21" spans="2:18" ht="15" customHeight="1" thickBot="1" x14ac:dyDescent="0.35">
      <c r="B21" s="414">
        <v>4</v>
      </c>
      <c r="C21" s="82"/>
      <c r="D21" s="352" t="str">
        <f>IF(C21=0,"",VLOOKUP(C21,'Seznam karet'!$B$2:$C$1048,2,0))</f>
        <v/>
      </c>
      <c r="E21" s="352" t="e">
        <f>IF(D21=0,"",VLOOKUP(D21,'[4]Seznam karet'!$B$2:$C$1049,2,0))</f>
        <v>#N/A</v>
      </c>
      <c r="F21" s="352" t="e">
        <f>IF(E21=0,"",VLOOKUP(E21,'[4]Seznam karet'!$B$2:$C$1049,2,0))</f>
        <v>#N/A</v>
      </c>
      <c r="G21" s="352" t="e">
        <f>IF(F21=0,"",VLOOKUP(F21,'[4]Seznam karet'!$B$2:$C$1049,2,0))</f>
        <v>#N/A</v>
      </c>
      <c r="H21" s="352" t="e">
        <f>IF(G21=0,"",VLOOKUP(G21,'[4]Seznam karet'!$B$2:$C$1049,2,0))</f>
        <v>#N/A</v>
      </c>
      <c r="I21" s="353" t="e">
        <f>IF(H21=0,"",VLOOKUP(H21,'[4]Seznam karet'!$B$2:$C$1049,2,0))</f>
        <v>#N/A</v>
      </c>
      <c r="J21" s="414">
        <v>16</v>
      </c>
      <c r="K21" s="416"/>
      <c r="L21" s="82"/>
      <c r="M21" s="352" t="str">
        <f>IF(L21=0,"",VLOOKUP(L21,'Seznam karet'!$B$2:$C$1048,2,0))</f>
        <v/>
      </c>
      <c r="N21" s="352" t="e">
        <f>IF(M21=0,"",VLOOKUP(M21,'[4]Seznam karet'!$B$2:$C$1049,2,0))</f>
        <v>#N/A</v>
      </c>
      <c r="O21" s="352" t="e">
        <f>IF(N21=0,"",VLOOKUP(N21,'[4]Seznam karet'!$B$2:$C$1049,2,0))</f>
        <v>#N/A</v>
      </c>
      <c r="P21" s="352" t="e">
        <f>IF(O21=0,"",VLOOKUP(O21,'[4]Seznam karet'!$B$2:$C$1049,2,0))</f>
        <v>#N/A</v>
      </c>
      <c r="Q21" s="352" t="e">
        <f>IF(P21=0,"",VLOOKUP(P21,'[4]Seznam karet'!$B$2:$C$1049,2,0))</f>
        <v>#N/A</v>
      </c>
      <c r="R21" s="353" t="e">
        <f>IF(Q21=0,"",VLOOKUP(Q21,'[4]Seznam karet'!$B$2:$C$1049,2,0))</f>
        <v>#N/A</v>
      </c>
    </row>
    <row r="22" spans="2:18" ht="33" customHeight="1" thickBot="1" x14ac:dyDescent="0.35">
      <c r="B22" s="424"/>
      <c r="C22" s="427"/>
      <c r="D22" s="428"/>
      <c r="E22" s="428"/>
      <c r="F22" s="428"/>
      <c r="G22" s="429"/>
      <c r="H22" s="430"/>
      <c r="I22" s="431"/>
      <c r="J22" s="425"/>
      <c r="K22" s="426"/>
      <c r="L22" s="427"/>
      <c r="M22" s="428"/>
      <c r="N22" s="428"/>
      <c r="O22" s="428"/>
      <c r="P22" s="428"/>
      <c r="Q22" s="429"/>
      <c r="R22" s="79"/>
    </row>
    <row r="23" spans="2:18" ht="15" customHeight="1" thickBot="1" x14ac:dyDescent="0.35">
      <c r="B23" s="414">
        <v>5</v>
      </c>
      <c r="C23" s="82"/>
      <c r="D23" s="352" t="str">
        <f>IF(C23=0,"",VLOOKUP(C23,'Seznam karet'!$B$2:$C$1048,2,0))</f>
        <v/>
      </c>
      <c r="E23" s="352" t="e">
        <f>IF(D23=0,"",VLOOKUP(D23,'[4]Seznam karet'!$B$2:$C$1049,2,0))</f>
        <v>#N/A</v>
      </c>
      <c r="F23" s="352" t="e">
        <f>IF(E23=0,"",VLOOKUP(E23,'[4]Seznam karet'!$B$2:$C$1049,2,0))</f>
        <v>#N/A</v>
      </c>
      <c r="G23" s="352" t="e">
        <f>IF(F23=0,"",VLOOKUP(F23,'[4]Seznam karet'!$B$2:$C$1049,2,0))</f>
        <v>#N/A</v>
      </c>
      <c r="H23" s="352" t="e">
        <f>IF(G23=0,"",VLOOKUP(G23,'[4]Seznam karet'!$B$2:$C$1049,2,0))</f>
        <v>#N/A</v>
      </c>
      <c r="I23" s="353" t="e">
        <f>IF(H23=0,"",VLOOKUP(H23,'[4]Seznam karet'!$B$2:$C$1049,2,0))</f>
        <v>#N/A</v>
      </c>
      <c r="J23" s="414">
        <v>17</v>
      </c>
      <c r="K23" s="416"/>
      <c r="L23" s="82"/>
      <c r="M23" s="352" t="str">
        <f>IF(L23=0,"",VLOOKUP(L23,'Seznam karet'!$B$2:$C$1048,2,0))</f>
        <v/>
      </c>
      <c r="N23" s="352" t="e">
        <f>IF(M23=0,"",VLOOKUP(M23,'[4]Seznam karet'!$B$2:$C$1049,2,0))</f>
        <v>#N/A</v>
      </c>
      <c r="O23" s="352" t="e">
        <f>IF(N23=0,"",VLOOKUP(N23,'[4]Seznam karet'!$B$2:$C$1049,2,0))</f>
        <v>#N/A</v>
      </c>
      <c r="P23" s="352" t="e">
        <f>IF(O23=0,"",VLOOKUP(O23,'[4]Seznam karet'!$B$2:$C$1049,2,0))</f>
        <v>#N/A</v>
      </c>
      <c r="Q23" s="352" t="e">
        <f>IF(P23=0,"",VLOOKUP(P23,'[4]Seznam karet'!$B$2:$C$1049,2,0))</f>
        <v>#N/A</v>
      </c>
      <c r="R23" s="353" t="e">
        <f>IF(Q23=0,"",VLOOKUP(Q23,'[4]Seznam karet'!$B$2:$C$1049,2,0))</f>
        <v>#N/A</v>
      </c>
    </row>
    <row r="24" spans="2:18" ht="33" customHeight="1" thickBot="1" x14ac:dyDescent="0.35">
      <c r="B24" s="424"/>
      <c r="C24" s="427"/>
      <c r="D24" s="428"/>
      <c r="E24" s="428"/>
      <c r="F24" s="428"/>
      <c r="G24" s="429"/>
      <c r="H24" s="430"/>
      <c r="I24" s="431"/>
      <c r="J24" s="425"/>
      <c r="K24" s="426"/>
      <c r="L24" s="427"/>
      <c r="M24" s="428"/>
      <c r="N24" s="428"/>
      <c r="O24" s="428"/>
      <c r="P24" s="428"/>
      <c r="Q24" s="429"/>
      <c r="R24" s="79"/>
    </row>
    <row r="25" spans="2:18" ht="15" customHeight="1" thickBot="1" x14ac:dyDescent="0.35">
      <c r="B25" s="414">
        <v>6</v>
      </c>
      <c r="C25" s="82"/>
      <c r="D25" s="352" t="str">
        <f>IF(C25=0,"",VLOOKUP(C25,'Seznam karet'!$B$2:$C$1048,2,0))</f>
        <v/>
      </c>
      <c r="E25" s="352" t="e">
        <f>IF(D25=0,"",VLOOKUP(D25,'[4]Seznam karet'!$B$2:$C$1049,2,0))</f>
        <v>#N/A</v>
      </c>
      <c r="F25" s="352" t="e">
        <f>IF(E25=0,"",VLOOKUP(E25,'[4]Seznam karet'!$B$2:$C$1049,2,0))</f>
        <v>#N/A</v>
      </c>
      <c r="G25" s="352" t="e">
        <f>IF(F25=0,"",VLOOKUP(F25,'[4]Seznam karet'!$B$2:$C$1049,2,0))</f>
        <v>#N/A</v>
      </c>
      <c r="H25" s="352" t="e">
        <f>IF(G25=0,"",VLOOKUP(G25,'[4]Seznam karet'!$B$2:$C$1049,2,0))</f>
        <v>#N/A</v>
      </c>
      <c r="I25" s="353" t="e">
        <f>IF(H25=0,"",VLOOKUP(H25,'[4]Seznam karet'!$B$2:$C$1049,2,0))</f>
        <v>#N/A</v>
      </c>
      <c r="J25" s="414">
        <v>18</v>
      </c>
      <c r="K25" s="416"/>
      <c r="L25" s="82"/>
      <c r="M25" s="352" t="str">
        <f>IF(L25=0,"",VLOOKUP(L25,'Seznam karet'!$B$2:$C$1048,2,0))</f>
        <v/>
      </c>
      <c r="N25" s="352" t="e">
        <f>IF(M25=0,"",VLOOKUP(M25,'[4]Seznam karet'!$B$2:$C$1049,2,0))</f>
        <v>#N/A</v>
      </c>
      <c r="O25" s="352" t="e">
        <f>IF(N25=0,"",VLOOKUP(N25,'[4]Seznam karet'!$B$2:$C$1049,2,0))</f>
        <v>#N/A</v>
      </c>
      <c r="P25" s="352" t="e">
        <f>IF(O25=0,"",VLOOKUP(O25,'[4]Seznam karet'!$B$2:$C$1049,2,0))</f>
        <v>#N/A</v>
      </c>
      <c r="Q25" s="352" t="e">
        <f>IF(P25=0,"",VLOOKUP(P25,'[4]Seznam karet'!$B$2:$C$1049,2,0))</f>
        <v>#N/A</v>
      </c>
      <c r="R25" s="353" t="e">
        <f>IF(Q25=0,"",VLOOKUP(Q25,'[4]Seznam karet'!$B$2:$C$1049,2,0))</f>
        <v>#N/A</v>
      </c>
    </row>
    <row r="26" spans="2:18" ht="33" customHeight="1" thickBot="1" x14ac:dyDescent="0.35">
      <c r="B26" s="424"/>
      <c r="C26" s="427"/>
      <c r="D26" s="428"/>
      <c r="E26" s="428"/>
      <c r="F26" s="428"/>
      <c r="G26" s="429"/>
      <c r="H26" s="430"/>
      <c r="I26" s="431"/>
      <c r="J26" s="425"/>
      <c r="K26" s="426"/>
      <c r="L26" s="427"/>
      <c r="M26" s="428"/>
      <c r="N26" s="428"/>
      <c r="O26" s="428"/>
      <c r="P26" s="428"/>
      <c r="Q26" s="429"/>
      <c r="R26" s="79"/>
    </row>
    <row r="27" spans="2:18" ht="15" customHeight="1" thickBot="1" x14ac:dyDescent="0.35">
      <c r="B27" s="414">
        <v>7</v>
      </c>
      <c r="C27" s="82"/>
      <c r="D27" s="352" t="str">
        <f>IF(C27=0,"",VLOOKUP(C27,'Seznam karet'!$B$2:$C$1048,2,0))</f>
        <v/>
      </c>
      <c r="E27" s="352" t="e">
        <f>IF(D27=0,"",VLOOKUP(D27,'[4]Seznam karet'!$B$2:$C$1049,2,0))</f>
        <v>#N/A</v>
      </c>
      <c r="F27" s="352" t="e">
        <f>IF(E27=0,"",VLOOKUP(E27,'[4]Seznam karet'!$B$2:$C$1049,2,0))</f>
        <v>#N/A</v>
      </c>
      <c r="G27" s="352" t="e">
        <f>IF(F27=0,"",VLOOKUP(F27,'[4]Seznam karet'!$B$2:$C$1049,2,0))</f>
        <v>#N/A</v>
      </c>
      <c r="H27" s="352" t="e">
        <f>IF(G27=0,"",VLOOKUP(G27,'[4]Seznam karet'!$B$2:$C$1049,2,0))</f>
        <v>#N/A</v>
      </c>
      <c r="I27" s="353" t="e">
        <f>IF(H27=0,"",VLOOKUP(H27,'[4]Seznam karet'!$B$2:$C$1049,2,0))</f>
        <v>#N/A</v>
      </c>
      <c r="J27" s="414">
        <v>19</v>
      </c>
      <c r="K27" s="416"/>
      <c r="L27" s="82"/>
      <c r="M27" s="352" t="str">
        <f>IF(L27=0,"",VLOOKUP(L27,'Seznam karet'!$B$2:$C$1048,2,0))</f>
        <v/>
      </c>
      <c r="N27" s="352" t="e">
        <f>IF(M27=0,"",VLOOKUP(M27,'[4]Seznam karet'!$B$2:$C$1049,2,0))</f>
        <v>#N/A</v>
      </c>
      <c r="O27" s="352" t="e">
        <f>IF(N27=0,"",VLOOKUP(N27,'[4]Seznam karet'!$B$2:$C$1049,2,0))</f>
        <v>#N/A</v>
      </c>
      <c r="P27" s="352" t="e">
        <f>IF(O27=0,"",VLOOKUP(O27,'[4]Seznam karet'!$B$2:$C$1049,2,0))</f>
        <v>#N/A</v>
      </c>
      <c r="Q27" s="352" t="e">
        <f>IF(P27=0,"",VLOOKUP(P27,'[4]Seznam karet'!$B$2:$C$1049,2,0))</f>
        <v>#N/A</v>
      </c>
      <c r="R27" s="353" t="e">
        <f>IF(Q27=0,"",VLOOKUP(Q27,'[4]Seznam karet'!$B$2:$C$1049,2,0))</f>
        <v>#N/A</v>
      </c>
    </row>
    <row r="28" spans="2:18" ht="33" customHeight="1" thickBot="1" x14ac:dyDescent="0.35">
      <c r="B28" s="424"/>
      <c r="C28" s="427"/>
      <c r="D28" s="428"/>
      <c r="E28" s="428"/>
      <c r="F28" s="428"/>
      <c r="G28" s="429"/>
      <c r="H28" s="430"/>
      <c r="I28" s="431"/>
      <c r="J28" s="425"/>
      <c r="K28" s="426"/>
      <c r="L28" s="427"/>
      <c r="M28" s="428"/>
      <c r="N28" s="428"/>
      <c r="O28" s="428"/>
      <c r="P28" s="428"/>
      <c r="Q28" s="429"/>
      <c r="R28" s="79"/>
    </row>
    <row r="29" spans="2:18" ht="15" customHeight="1" thickBot="1" x14ac:dyDescent="0.35">
      <c r="B29" s="414">
        <v>8</v>
      </c>
      <c r="C29" s="82"/>
      <c r="D29" s="352" t="str">
        <f>IF(C29=0,"",VLOOKUP(C29,'Seznam karet'!$B$2:$C$1048,2,0))</f>
        <v/>
      </c>
      <c r="E29" s="352" t="e">
        <f>IF(D29=0,"",VLOOKUP(D29,'[4]Seznam karet'!$B$2:$C$1049,2,0))</f>
        <v>#N/A</v>
      </c>
      <c r="F29" s="352" t="e">
        <f>IF(E29=0,"",VLOOKUP(E29,'[4]Seznam karet'!$B$2:$C$1049,2,0))</f>
        <v>#N/A</v>
      </c>
      <c r="G29" s="352" t="e">
        <f>IF(F29=0,"",VLOOKUP(F29,'[4]Seznam karet'!$B$2:$C$1049,2,0))</f>
        <v>#N/A</v>
      </c>
      <c r="H29" s="352" t="e">
        <f>IF(G29=0,"",VLOOKUP(G29,'[4]Seznam karet'!$B$2:$C$1049,2,0))</f>
        <v>#N/A</v>
      </c>
      <c r="I29" s="353" t="e">
        <f>IF(H29=0,"",VLOOKUP(H29,'[4]Seznam karet'!$B$2:$C$1049,2,0))</f>
        <v>#N/A</v>
      </c>
      <c r="J29" s="414">
        <v>20</v>
      </c>
      <c r="K29" s="416"/>
      <c r="L29" s="82"/>
      <c r="M29" s="352" t="str">
        <f>IF(L29=0,"",VLOOKUP(L29,'Seznam karet'!$B$2:$C$1048,2,0))</f>
        <v/>
      </c>
      <c r="N29" s="352" t="e">
        <f>IF(M29=0,"",VLOOKUP(M29,'[4]Seznam karet'!$B$2:$C$1049,2,0))</f>
        <v>#N/A</v>
      </c>
      <c r="O29" s="352" t="e">
        <f>IF(N29=0,"",VLOOKUP(N29,'[4]Seznam karet'!$B$2:$C$1049,2,0))</f>
        <v>#N/A</v>
      </c>
      <c r="P29" s="352" t="e">
        <f>IF(O29=0,"",VLOOKUP(O29,'[4]Seznam karet'!$B$2:$C$1049,2,0))</f>
        <v>#N/A</v>
      </c>
      <c r="Q29" s="352" t="e">
        <f>IF(P29=0,"",VLOOKUP(P29,'[4]Seznam karet'!$B$2:$C$1049,2,0))</f>
        <v>#N/A</v>
      </c>
      <c r="R29" s="353" t="e">
        <f>IF(Q29=0,"",VLOOKUP(Q29,'[4]Seznam karet'!$B$2:$C$1049,2,0))</f>
        <v>#N/A</v>
      </c>
    </row>
    <row r="30" spans="2:18" ht="33" customHeight="1" thickBot="1" x14ac:dyDescent="0.35">
      <c r="B30" s="424"/>
      <c r="C30" s="427"/>
      <c r="D30" s="428"/>
      <c r="E30" s="428"/>
      <c r="F30" s="428"/>
      <c r="G30" s="429"/>
      <c r="H30" s="430"/>
      <c r="I30" s="431"/>
      <c r="J30" s="425"/>
      <c r="K30" s="426"/>
      <c r="L30" s="427"/>
      <c r="M30" s="428"/>
      <c r="N30" s="428"/>
      <c r="O30" s="428"/>
      <c r="P30" s="428"/>
      <c r="Q30" s="429"/>
      <c r="R30" s="79"/>
    </row>
    <row r="31" spans="2:18" ht="15" customHeight="1" thickBot="1" x14ac:dyDescent="0.35">
      <c r="B31" s="414">
        <v>9</v>
      </c>
      <c r="C31" s="82"/>
      <c r="D31" s="352" t="str">
        <f>IF(C31=0,"",VLOOKUP(C31,'Seznam karet'!$B$2:$C$1048,2,0))</f>
        <v/>
      </c>
      <c r="E31" s="352" t="e">
        <f>IF(D31=0,"",VLOOKUP(D31,'[4]Seznam karet'!$B$2:$C$1049,2,0))</f>
        <v>#N/A</v>
      </c>
      <c r="F31" s="352" t="e">
        <f>IF(E31=0,"",VLOOKUP(E31,'[4]Seznam karet'!$B$2:$C$1049,2,0))</f>
        <v>#N/A</v>
      </c>
      <c r="G31" s="352" t="e">
        <f>IF(F31=0,"",VLOOKUP(F31,'[4]Seznam karet'!$B$2:$C$1049,2,0))</f>
        <v>#N/A</v>
      </c>
      <c r="H31" s="352" t="e">
        <f>IF(G31=0,"",VLOOKUP(G31,'[4]Seznam karet'!$B$2:$C$1049,2,0))</f>
        <v>#N/A</v>
      </c>
      <c r="I31" s="353" t="e">
        <f>IF(H31=0,"",VLOOKUP(H31,'[4]Seznam karet'!$B$2:$C$1049,2,0))</f>
        <v>#N/A</v>
      </c>
      <c r="J31" s="414">
        <v>21</v>
      </c>
      <c r="K31" s="416"/>
      <c r="L31" s="82"/>
      <c r="M31" s="352" t="str">
        <f>IF(L31=0,"",VLOOKUP(L31,'Seznam karet'!$B$2:$C$1048,2,0))</f>
        <v/>
      </c>
      <c r="N31" s="352" t="e">
        <f>IF(M31=0,"",VLOOKUP(M31,'[4]Seznam karet'!$B$2:$C$1049,2,0))</f>
        <v>#N/A</v>
      </c>
      <c r="O31" s="352" t="e">
        <f>IF(N31=0,"",VLOOKUP(N31,'[4]Seznam karet'!$B$2:$C$1049,2,0))</f>
        <v>#N/A</v>
      </c>
      <c r="P31" s="352" t="e">
        <f>IF(O31=0,"",VLOOKUP(O31,'[4]Seznam karet'!$B$2:$C$1049,2,0))</f>
        <v>#N/A</v>
      </c>
      <c r="Q31" s="352" t="e">
        <f>IF(P31=0,"",VLOOKUP(P31,'[4]Seznam karet'!$B$2:$C$1049,2,0))</f>
        <v>#N/A</v>
      </c>
      <c r="R31" s="353" t="e">
        <f>IF(Q31=0,"",VLOOKUP(Q31,'[4]Seznam karet'!$B$2:$C$1049,2,0))</f>
        <v>#N/A</v>
      </c>
    </row>
    <row r="32" spans="2:18" ht="33" customHeight="1" thickBot="1" x14ac:dyDescent="0.35">
      <c r="B32" s="424"/>
      <c r="C32" s="427"/>
      <c r="D32" s="428"/>
      <c r="E32" s="428"/>
      <c r="F32" s="428"/>
      <c r="G32" s="429"/>
      <c r="H32" s="430"/>
      <c r="I32" s="431"/>
      <c r="J32" s="425"/>
      <c r="K32" s="426"/>
      <c r="L32" s="427"/>
      <c r="M32" s="428"/>
      <c r="N32" s="428"/>
      <c r="O32" s="428"/>
      <c r="P32" s="428"/>
      <c r="Q32" s="429"/>
      <c r="R32" s="79"/>
    </row>
    <row r="33" spans="2:18" ht="15" customHeight="1" thickBot="1" x14ac:dyDescent="0.35">
      <c r="B33" s="414">
        <v>10</v>
      </c>
      <c r="C33" s="82"/>
      <c r="D33" s="352" t="str">
        <f>IF(C33=0,"",VLOOKUP(C33,'Seznam karet'!$B$2:$C$1048,2,0))</f>
        <v/>
      </c>
      <c r="E33" s="352" t="e">
        <f>IF(D33=0,"",VLOOKUP(D33,'[4]Seznam karet'!$B$2:$C$1049,2,0))</f>
        <v>#N/A</v>
      </c>
      <c r="F33" s="352" t="e">
        <f>IF(E33=0,"",VLOOKUP(E33,'[4]Seznam karet'!$B$2:$C$1049,2,0))</f>
        <v>#N/A</v>
      </c>
      <c r="G33" s="352" t="e">
        <f>IF(F33=0,"",VLOOKUP(F33,'[4]Seznam karet'!$B$2:$C$1049,2,0))</f>
        <v>#N/A</v>
      </c>
      <c r="H33" s="352" t="e">
        <f>IF(G33=0,"",VLOOKUP(G33,'[4]Seznam karet'!$B$2:$C$1049,2,0))</f>
        <v>#N/A</v>
      </c>
      <c r="I33" s="353" t="e">
        <f>IF(H33=0,"",VLOOKUP(H33,'[4]Seznam karet'!$B$2:$C$1049,2,0))</f>
        <v>#N/A</v>
      </c>
      <c r="J33" s="414">
        <v>22</v>
      </c>
      <c r="K33" s="416"/>
      <c r="L33" s="82"/>
      <c r="M33" s="352" t="str">
        <f>IF(L33=0,"",VLOOKUP(L33,'Seznam karet'!$B$2:$C$1048,2,0))</f>
        <v/>
      </c>
      <c r="N33" s="352" t="e">
        <f>IF(M33=0,"",VLOOKUP(M33,'[4]Seznam karet'!$B$2:$C$1049,2,0))</f>
        <v>#N/A</v>
      </c>
      <c r="O33" s="352" t="e">
        <f>IF(N33=0,"",VLOOKUP(N33,'[4]Seznam karet'!$B$2:$C$1049,2,0))</f>
        <v>#N/A</v>
      </c>
      <c r="P33" s="352" t="e">
        <f>IF(O33=0,"",VLOOKUP(O33,'[4]Seznam karet'!$B$2:$C$1049,2,0))</f>
        <v>#N/A</v>
      </c>
      <c r="Q33" s="352" t="e">
        <f>IF(P33=0,"",VLOOKUP(P33,'[4]Seznam karet'!$B$2:$C$1049,2,0))</f>
        <v>#N/A</v>
      </c>
      <c r="R33" s="353" t="e">
        <f>IF(Q33=0,"",VLOOKUP(Q33,'[4]Seznam karet'!$B$2:$C$1049,2,0))</f>
        <v>#N/A</v>
      </c>
    </row>
    <row r="34" spans="2:18" ht="33" customHeight="1" thickBot="1" x14ac:dyDescent="0.35">
      <c r="B34" s="424"/>
      <c r="C34" s="427"/>
      <c r="D34" s="428"/>
      <c r="E34" s="428"/>
      <c r="F34" s="428"/>
      <c r="G34" s="429"/>
      <c r="H34" s="430"/>
      <c r="I34" s="431"/>
      <c r="J34" s="425"/>
      <c r="K34" s="426"/>
      <c r="L34" s="427"/>
      <c r="M34" s="428"/>
      <c r="N34" s="428"/>
      <c r="O34" s="428"/>
      <c r="P34" s="428"/>
      <c r="Q34" s="429"/>
      <c r="R34" s="79"/>
    </row>
    <row r="35" spans="2:18" ht="15" customHeight="1" thickBot="1" x14ac:dyDescent="0.35">
      <c r="B35" s="414">
        <v>11</v>
      </c>
      <c r="C35" s="82"/>
      <c r="D35" s="352" t="str">
        <f>IF(C35=0,"",VLOOKUP(C35,'Seznam karet'!$B$2:$C$1048,2,0))</f>
        <v/>
      </c>
      <c r="E35" s="352" t="e">
        <f>IF(D35=0,"",VLOOKUP(D35,'[4]Seznam karet'!$B$2:$C$1049,2,0))</f>
        <v>#N/A</v>
      </c>
      <c r="F35" s="352" t="e">
        <f>IF(E35=0,"",VLOOKUP(E35,'[4]Seznam karet'!$B$2:$C$1049,2,0))</f>
        <v>#N/A</v>
      </c>
      <c r="G35" s="352" t="e">
        <f>IF(F35=0,"",VLOOKUP(F35,'[4]Seznam karet'!$B$2:$C$1049,2,0))</f>
        <v>#N/A</v>
      </c>
      <c r="H35" s="352" t="e">
        <f>IF(G35=0,"",VLOOKUP(G35,'[4]Seznam karet'!$B$2:$C$1049,2,0))</f>
        <v>#N/A</v>
      </c>
      <c r="I35" s="353" t="e">
        <f>IF(H35=0,"",VLOOKUP(H35,'[4]Seznam karet'!$B$2:$C$1049,2,0))</f>
        <v>#N/A</v>
      </c>
      <c r="J35" s="414">
        <v>23</v>
      </c>
      <c r="K35" s="416"/>
      <c r="L35" s="82"/>
      <c r="M35" s="352" t="str">
        <f>IF(L35=0,"",VLOOKUP(L35,'Seznam karet'!$B$2:$C$1048,2,0))</f>
        <v/>
      </c>
      <c r="N35" s="352" t="e">
        <f>IF(M35=0,"",VLOOKUP(M35,'[4]Seznam karet'!$B$2:$C$1049,2,0))</f>
        <v>#N/A</v>
      </c>
      <c r="O35" s="352" t="e">
        <f>IF(N35=0,"",VLOOKUP(N35,'[4]Seznam karet'!$B$2:$C$1049,2,0))</f>
        <v>#N/A</v>
      </c>
      <c r="P35" s="352" t="e">
        <f>IF(O35=0,"",VLOOKUP(O35,'[4]Seznam karet'!$B$2:$C$1049,2,0))</f>
        <v>#N/A</v>
      </c>
      <c r="Q35" s="352" t="e">
        <f>IF(P35=0,"",VLOOKUP(P35,'[4]Seznam karet'!$B$2:$C$1049,2,0))</f>
        <v>#N/A</v>
      </c>
      <c r="R35" s="353" t="e">
        <f>IF(Q35=0,"",VLOOKUP(Q35,'[4]Seznam karet'!$B$2:$C$1049,2,0))</f>
        <v>#N/A</v>
      </c>
    </row>
    <row r="36" spans="2:18" ht="33" customHeight="1" thickBot="1" x14ac:dyDescent="0.35">
      <c r="B36" s="424"/>
      <c r="C36" s="427"/>
      <c r="D36" s="428"/>
      <c r="E36" s="428"/>
      <c r="F36" s="428"/>
      <c r="G36" s="429"/>
      <c r="H36" s="430"/>
      <c r="I36" s="431"/>
      <c r="J36" s="425"/>
      <c r="K36" s="426"/>
      <c r="L36" s="427"/>
      <c r="M36" s="428"/>
      <c r="N36" s="428"/>
      <c r="O36" s="428"/>
      <c r="P36" s="428"/>
      <c r="Q36" s="429"/>
      <c r="R36" s="79"/>
    </row>
    <row r="37" spans="2:18" ht="15" customHeight="1" thickBot="1" x14ac:dyDescent="0.35">
      <c r="B37" s="414">
        <v>12</v>
      </c>
      <c r="C37" s="82"/>
      <c r="D37" s="352" t="str">
        <f>IF(C37=0,"",VLOOKUP(C37,'Seznam karet'!$B$2:$C$1048,2,0))</f>
        <v/>
      </c>
      <c r="E37" s="352" t="e">
        <f>IF(D37=0,"",VLOOKUP(D37,'[4]Seznam karet'!$B$2:$C$1049,2,0))</f>
        <v>#N/A</v>
      </c>
      <c r="F37" s="352" t="e">
        <f>IF(E37=0,"",VLOOKUP(E37,'[4]Seznam karet'!$B$2:$C$1049,2,0))</f>
        <v>#N/A</v>
      </c>
      <c r="G37" s="352" t="e">
        <f>IF(F37=0,"",VLOOKUP(F37,'[4]Seznam karet'!$B$2:$C$1049,2,0))</f>
        <v>#N/A</v>
      </c>
      <c r="H37" s="352" t="e">
        <f>IF(G37=0,"",VLOOKUP(G37,'[4]Seznam karet'!$B$2:$C$1049,2,0))</f>
        <v>#N/A</v>
      </c>
      <c r="I37" s="353" t="e">
        <f>IF(H37=0,"",VLOOKUP(H37,'[4]Seznam karet'!$B$2:$C$1049,2,0))</f>
        <v>#N/A</v>
      </c>
      <c r="J37" s="414">
        <v>24</v>
      </c>
      <c r="K37" s="416"/>
      <c r="L37" s="82"/>
      <c r="M37" s="352" t="str">
        <f>IF(L37=0,"",VLOOKUP(L37,'Seznam karet'!$B$2:$C$1048,2,0))</f>
        <v/>
      </c>
      <c r="N37" s="352" t="e">
        <f>IF(M37=0,"",VLOOKUP(M37,'[4]Seznam karet'!$B$2:$C$1049,2,0))</f>
        <v>#N/A</v>
      </c>
      <c r="O37" s="352" t="e">
        <f>IF(N37=0,"",VLOOKUP(N37,'[4]Seznam karet'!$B$2:$C$1049,2,0))</f>
        <v>#N/A</v>
      </c>
      <c r="P37" s="352" t="e">
        <f>IF(O37=0,"",VLOOKUP(O37,'[4]Seznam karet'!$B$2:$C$1049,2,0))</f>
        <v>#N/A</v>
      </c>
      <c r="Q37" s="352" t="e">
        <f>IF(P37=0,"",VLOOKUP(P37,'[4]Seznam karet'!$B$2:$C$1049,2,0))</f>
        <v>#N/A</v>
      </c>
      <c r="R37" s="353" t="e">
        <f>IF(Q37=0,"",VLOOKUP(Q37,'[4]Seznam karet'!$B$2:$C$1049,2,0))</f>
        <v>#N/A</v>
      </c>
    </row>
    <row r="38" spans="2:18" ht="33" customHeight="1" thickBot="1" x14ac:dyDescent="0.35">
      <c r="B38" s="415"/>
      <c r="C38" s="419"/>
      <c r="D38" s="420"/>
      <c r="E38" s="420"/>
      <c r="F38" s="420"/>
      <c r="G38" s="421"/>
      <c r="H38" s="422"/>
      <c r="I38" s="423"/>
      <c r="J38" s="417"/>
      <c r="K38" s="418"/>
      <c r="L38" s="419"/>
      <c r="M38" s="420"/>
      <c r="N38" s="420"/>
      <c r="O38" s="420"/>
      <c r="P38" s="420"/>
      <c r="Q38" s="421"/>
      <c r="R38" s="80"/>
    </row>
    <row r="39" spans="2:18" ht="42" customHeight="1" thickBot="1" x14ac:dyDescent="0.35">
      <c r="B39" s="392" t="s">
        <v>23</v>
      </c>
      <c r="C39" s="393"/>
      <c r="D39" s="393"/>
      <c r="E39" s="394"/>
      <c r="F39" s="392" t="s">
        <v>24</v>
      </c>
      <c r="G39" s="393"/>
      <c r="H39" s="393"/>
      <c r="I39" s="394"/>
      <c r="J39" s="392" t="s">
        <v>25</v>
      </c>
      <c r="K39" s="393"/>
      <c r="L39" s="393"/>
      <c r="M39" s="393"/>
      <c r="N39" s="394"/>
      <c r="O39" s="395" t="s">
        <v>26</v>
      </c>
      <c r="P39" s="396"/>
      <c r="Q39" s="396"/>
      <c r="R39" s="397"/>
    </row>
    <row r="40" spans="2:18" ht="6" customHeight="1" thickBot="1" x14ac:dyDescent="0.35">
      <c r="B40" s="398"/>
      <c r="C40" s="398"/>
      <c r="D40" s="398"/>
      <c r="E40" s="398"/>
      <c r="F40" s="398"/>
      <c r="G40" s="398"/>
      <c r="H40" s="398"/>
      <c r="I40" s="398"/>
      <c r="J40" s="398"/>
      <c r="K40" s="398"/>
      <c r="L40" s="398"/>
      <c r="M40" s="398"/>
      <c r="N40" s="398"/>
      <c r="O40" s="398"/>
      <c r="P40" s="398"/>
      <c r="Q40" s="398"/>
      <c r="R40" s="398"/>
    </row>
    <row r="41" spans="2:18" ht="15" thickTop="1" x14ac:dyDescent="0.3">
      <c r="B41" s="399" t="s">
        <v>27</v>
      </c>
      <c r="C41" s="400"/>
      <c r="D41" s="400"/>
      <c r="E41" s="403" t="s">
        <v>28</v>
      </c>
      <c r="F41" s="404"/>
      <c r="G41" s="407" t="s">
        <v>29</v>
      </c>
      <c r="H41" s="407"/>
      <c r="I41" s="407"/>
      <c r="J41" s="407"/>
      <c r="K41" s="408"/>
      <c r="L41" s="409"/>
      <c r="M41" s="409"/>
      <c r="N41" s="409"/>
      <c r="O41" s="409"/>
      <c r="P41" s="409"/>
      <c r="Q41" s="409"/>
      <c r="R41" s="410"/>
    </row>
    <row r="42" spans="2:18" ht="27.75" customHeight="1" thickBot="1" x14ac:dyDescent="0.35">
      <c r="B42" s="401"/>
      <c r="C42" s="402"/>
      <c r="D42" s="402"/>
      <c r="E42" s="405"/>
      <c r="F42" s="406"/>
      <c r="G42" s="393"/>
      <c r="H42" s="393"/>
      <c r="I42" s="393"/>
      <c r="J42" s="393"/>
      <c r="K42" s="411"/>
      <c r="L42" s="412"/>
      <c r="M42" s="412"/>
      <c r="N42" s="412"/>
      <c r="O42" s="412"/>
      <c r="P42" s="412"/>
      <c r="Q42" s="412"/>
      <c r="R42" s="413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1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Trinčková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Xyro Black ze Shetlandů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SHE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2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Šimunková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Bellinda z Kutských luk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CCH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3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Březinová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 xml:space="preserve">Jabba 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XJRT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4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Nováková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Allegra z Nefritu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BOC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5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Štursová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Láska Srdcové eso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AUO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6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>Sommrová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Terezka Dajavera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BOC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AR117"/>
  <sheetViews>
    <sheetView tabSelected="1" zoomScale="70" zoomScaleNormal="70" workbookViewId="0">
      <selection activeCell="B17" sqref="B17:K23"/>
    </sheetView>
  </sheetViews>
  <sheetFormatPr defaultRowHeight="14.4" x14ac:dyDescent="0.3"/>
  <cols>
    <col min="1" max="1" width="6.6640625" customWidth="1"/>
    <col min="2" max="2" width="23" customWidth="1"/>
    <col min="3" max="3" width="23.44140625" customWidth="1"/>
    <col min="4" max="4" width="10" customWidth="1"/>
    <col min="5" max="5" width="6.88671875" customWidth="1"/>
    <col min="6" max="6" width="6.5546875" customWidth="1"/>
    <col min="7" max="7" width="11.44140625" customWidth="1"/>
    <col min="8" max="8" width="7.109375" customWidth="1"/>
    <col min="9" max="9" width="9" customWidth="1"/>
    <col min="10" max="10" width="10.5546875" customWidth="1"/>
    <col min="11" max="11" width="21.109375" customWidth="1"/>
    <col min="12" max="12" width="10.5546875" customWidth="1"/>
    <col min="13" max="13" width="11.6640625" customWidth="1"/>
    <col min="14" max="15" width="11.109375" customWidth="1"/>
    <col min="16" max="16" width="7.44140625" customWidth="1"/>
    <col min="17" max="17" width="9" customWidth="1"/>
    <col min="18" max="18" width="11.33203125" customWidth="1"/>
    <col min="19" max="19" width="11" style="25" customWidth="1"/>
    <col min="20" max="21" width="11" style="22" customWidth="1"/>
    <col min="22" max="22" width="12.88671875" style="22" bestFit="1" customWidth="1"/>
    <col min="23" max="23" width="12.6640625" style="22" bestFit="1" customWidth="1"/>
    <col min="24" max="25" width="12.109375" style="22" bestFit="1" customWidth="1"/>
    <col min="26" max="31" width="12.44140625" style="22" customWidth="1"/>
    <col min="32" max="32" width="9.33203125" style="22" bestFit="1" customWidth="1"/>
    <col min="33" max="33" width="8.88671875" style="22"/>
    <col min="34" max="35" width="11.33203125" style="22" bestFit="1" customWidth="1"/>
    <col min="36" max="36" width="8.88671875" style="22"/>
    <col min="37" max="37" width="11.33203125" style="22" bestFit="1" customWidth="1"/>
    <col min="38" max="38" width="8.88671875" style="22"/>
    <col min="39" max="44" width="8.88671875" style="25"/>
    <col min="268" max="268" width="7.5546875" customWidth="1"/>
    <col min="269" max="269" width="17" customWidth="1"/>
    <col min="270" max="270" width="14.109375" customWidth="1"/>
    <col min="271" max="271" width="10" customWidth="1"/>
    <col min="272" max="272" width="6.33203125" customWidth="1"/>
    <col min="275" max="275" width="6.6640625" customWidth="1"/>
    <col min="276" max="276" width="6.109375" customWidth="1"/>
    <col min="524" max="524" width="7.5546875" customWidth="1"/>
    <col min="525" max="525" width="17" customWidth="1"/>
    <col min="526" max="526" width="14.109375" customWidth="1"/>
    <col min="527" max="527" width="10" customWidth="1"/>
    <col min="528" max="528" width="6.33203125" customWidth="1"/>
    <col min="531" max="531" width="6.6640625" customWidth="1"/>
    <col min="532" max="532" width="6.109375" customWidth="1"/>
    <col min="780" max="780" width="7.5546875" customWidth="1"/>
    <col min="781" max="781" width="17" customWidth="1"/>
    <col min="782" max="782" width="14.109375" customWidth="1"/>
    <col min="783" max="783" width="10" customWidth="1"/>
    <col min="784" max="784" width="6.33203125" customWidth="1"/>
    <col min="787" max="787" width="6.6640625" customWidth="1"/>
    <col min="788" max="788" width="6.109375" customWidth="1"/>
    <col min="1036" max="1036" width="7.5546875" customWidth="1"/>
    <col min="1037" max="1037" width="17" customWidth="1"/>
    <col min="1038" max="1038" width="14.109375" customWidth="1"/>
    <col min="1039" max="1039" width="10" customWidth="1"/>
    <col min="1040" max="1040" width="6.33203125" customWidth="1"/>
    <col min="1043" max="1043" width="6.6640625" customWidth="1"/>
    <col min="1044" max="1044" width="6.109375" customWidth="1"/>
    <col min="1292" max="1292" width="7.5546875" customWidth="1"/>
    <col min="1293" max="1293" width="17" customWidth="1"/>
    <col min="1294" max="1294" width="14.109375" customWidth="1"/>
    <col min="1295" max="1295" width="10" customWidth="1"/>
    <col min="1296" max="1296" width="6.33203125" customWidth="1"/>
    <col min="1299" max="1299" width="6.6640625" customWidth="1"/>
    <col min="1300" max="1300" width="6.109375" customWidth="1"/>
    <col min="1548" max="1548" width="7.5546875" customWidth="1"/>
    <col min="1549" max="1549" width="17" customWidth="1"/>
    <col min="1550" max="1550" width="14.109375" customWidth="1"/>
    <col min="1551" max="1551" width="10" customWidth="1"/>
    <col min="1552" max="1552" width="6.33203125" customWidth="1"/>
    <col min="1555" max="1555" width="6.6640625" customWidth="1"/>
    <col min="1556" max="1556" width="6.109375" customWidth="1"/>
    <col min="1804" max="1804" width="7.5546875" customWidth="1"/>
    <col min="1805" max="1805" width="17" customWidth="1"/>
    <col min="1806" max="1806" width="14.109375" customWidth="1"/>
    <col min="1807" max="1807" width="10" customWidth="1"/>
    <col min="1808" max="1808" width="6.33203125" customWidth="1"/>
    <col min="1811" max="1811" width="6.6640625" customWidth="1"/>
    <col min="1812" max="1812" width="6.109375" customWidth="1"/>
    <col min="2060" max="2060" width="7.5546875" customWidth="1"/>
    <col min="2061" max="2061" width="17" customWidth="1"/>
    <col min="2062" max="2062" width="14.109375" customWidth="1"/>
    <col min="2063" max="2063" width="10" customWidth="1"/>
    <col min="2064" max="2064" width="6.33203125" customWidth="1"/>
    <col min="2067" max="2067" width="6.6640625" customWidth="1"/>
    <col min="2068" max="2068" width="6.109375" customWidth="1"/>
    <col min="2316" max="2316" width="7.5546875" customWidth="1"/>
    <col min="2317" max="2317" width="17" customWidth="1"/>
    <col min="2318" max="2318" width="14.109375" customWidth="1"/>
    <col min="2319" max="2319" width="10" customWidth="1"/>
    <col min="2320" max="2320" width="6.33203125" customWidth="1"/>
    <col min="2323" max="2323" width="6.6640625" customWidth="1"/>
    <col min="2324" max="2324" width="6.109375" customWidth="1"/>
    <col min="2572" max="2572" width="7.5546875" customWidth="1"/>
    <col min="2573" max="2573" width="17" customWidth="1"/>
    <col min="2574" max="2574" width="14.109375" customWidth="1"/>
    <col min="2575" max="2575" width="10" customWidth="1"/>
    <col min="2576" max="2576" width="6.33203125" customWidth="1"/>
    <col min="2579" max="2579" width="6.6640625" customWidth="1"/>
    <col min="2580" max="2580" width="6.109375" customWidth="1"/>
    <col min="2828" max="2828" width="7.5546875" customWidth="1"/>
    <col min="2829" max="2829" width="17" customWidth="1"/>
    <col min="2830" max="2830" width="14.109375" customWidth="1"/>
    <col min="2831" max="2831" width="10" customWidth="1"/>
    <col min="2832" max="2832" width="6.33203125" customWidth="1"/>
    <col min="2835" max="2835" width="6.6640625" customWidth="1"/>
    <col min="2836" max="2836" width="6.109375" customWidth="1"/>
    <col min="3084" max="3084" width="7.5546875" customWidth="1"/>
    <col min="3085" max="3085" width="17" customWidth="1"/>
    <col min="3086" max="3086" width="14.109375" customWidth="1"/>
    <col min="3087" max="3087" width="10" customWidth="1"/>
    <col min="3088" max="3088" width="6.33203125" customWidth="1"/>
    <col min="3091" max="3091" width="6.6640625" customWidth="1"/>
    <col min="3092" max="3092" width="6.109375" customWidth="1"/>
    <col min="3340" max="3340" width="7.5546875" customWidth="1"/>
    <col min="3341" max="3341" width="17" customWidth="1"/>
    <col min="3342" max="3342" width="14.109375" customWidth="1"/>
    <col min="3343" max="3343" width="10" customWidth="1"/>
    <col min="3344" max="3344" width="6.33203125" customWidth="1"/>
    <col min="3347" max="3347" width="6.6640625" customWidth="1"/>
    <col min="3348" max="3348" width="6.109375" customWidth="1"/>
    <col min="3596" max="3596" width="7.5546875" customWidth="1"/>
    <col min="3597" max="3597" width="17" customWidth="1"/>
    <col min="3598" max="3598" width="14.109375" customWidth="1"/>
    <col min="3599" max="3599" width="10" customWidth="1"/>
    <col min="3600" max="3600" width="6.33203125" customWidth="1"/>
    <col min="3603" max="3603" width="6.6640625" customWidth="1"/>
    <col min="3604" max="3604" width="6.109375" customWidth="1"/>
    <col min="3852" max="3852" width="7.5546875" customWidth="1"/>
    <col min="3853" max="3853" width="17" customWidth="1"/>
    <col min="3854" max="3854" width="14.109375" customWidth="1"/>
    <col min="3855" max="3855" width="10" customWidth="1"/>
    <col min="3856" max="3856" width="6.33203125" customWidth="1"/>
    <col min="3859" max="3859" width="6.6640625" customWidth="1"/>
    <col min="3860" max="3860" width="6.109375" customWidth="1"/>
    <col min="4108" max="4108" width="7.5546875" customWidth="1"/>
    <col min="4109" max="4109" width="17" customWidth="1"/>
    <col min="4110" max="4110" width="14.109375" customWidth="1"/>
    <col min="4111" max="4111" width="10" customWidth="1"/>
    <col min="4112" max="4112" width="6.33203125" customWidth="1"/>
    <col min="4115" max="4115" width="6.6640625" customWidth="1"/>
    <col min="4116" max="4116" width="6.109375" customWidth="1"/>
    <col min="4364" max="4364" width="7.5546875" customWidth="1"/>
    <col min="4365" max="4365" width="17" customWidth="1"/>
    <col min="4366" max="4366" width="14.109375" customWidth="1"/>
    <col min="4367" max="4367" width="10" customWidth="1"/>
    <col min="4368" max="4368" width="6.33203125" customWidth="1"/>
    <col min="4371" max="4371" width="6.6640625" customWidth="1"/>
    <col min="4372" max="4372" width="6.109375" customWidth="1"/>
    <col min="4620" max="4620" width="7.5546875" customWidth="1"/>
    <col min="4621" max="4621" width="17" customWidth="1"/>
    <col min="4622" max="4622" width="14.109375" customWidth="1"/>
    <col min="4623" max="4623" width="10" customWidth="1"/>
    <col min="4624" max="4624" width="6.33203125" customWidth="1"/>
    <col min="4627" max="4627" width="6.6640625" customWidth="1"/>
    <col min="4628" max="4628" width="6.109375" customWidth="1"/>
    <col min="4876" max="4876" width="7.5546875" customWidth="1"/>
    <col min="4877" max="4877" width="17" customWidth="1"/>
    <col min="4878" max="4878" width="14.109375" customWidth="1"/>
    <col min="4879" max="4879" width="10" customWidth="1"/>
    <col min="4880" max="4880" width="6.33203125" customWidth="1"/>
    <col min="4883" max="4883" width="6.6640625" customWidth="1"/>
    <col min="4884" max="4884" width="6.109375" customWidth="1"/>
    <col min="5132" max="5132" width="7.5546875" customWidth="1"/>
    <col min="5133" max="5133" width="17" customWidth="1"/>
    <col min="5134" max="5134" width="14.109375" customWidth="1"/>
    <col min="5135" max="5135" width="10" customWidth="1"/>
    <col min="5136" max="5136" width="6.33203125" customWidth="1"/>
    <col min="5139" max="5139" width="6.6640625" customWidth="1"/>
    <col min="5140" max="5140" width="6.109375" customWidth="1"/>
    <col min="5388" max="5388" width="7.5546875" customWidth="1"/>
    <col min="5389" max="5389" width="17" customWidth="1"/>
    <col min="5390" max="5390" width="14.109375" customWidth="1"/>
    <col min="5391" max="5391" width="10" customWidth="1"/>
    <col min="5392" max="5392" width="6.33203125" customWidth="1"/>
    <col min="5395" max="5395" width="6.6640625" customWidth="1"/>
    <col min="5396" max="5396" width="6.109375" customWidth="1"/>
    <col min="5644" max="5644" width="7.5546875" customWidth="1"/>
    <col min="5645" max="5645" width="17" customWidth="1"/>
    <col min="5646" max="5646" width="14.109375" customWidth="1"/>
    <col min="5647" max="5647" width="10" customWidth="1"/>
    <col min="5648" max="5648" width="6.33203125" customWidth="1"/>
    <col min="5651" max="5651" width="6.6640625" customWidth="1"/>
    <col min="5652" max="5652" width="6.109375" customWidth="1"/>
    <col min="5900" max="5900" width="7.5546875" customWidth="1"/>
    <col min="5901" max="5901" width="17" customWidth="1"/>
    <col min="5902" max="5902" width="14.109375" customWidth="1"/>
    <col min="5903" max="5903" width="10" customWidth="1"/>
    <col min="5904" max="5904" width="6.33203125" customWidth="1"/>
    <col min="5907" max="5907" width="6.6640625" customWidth="1"/>
    <col min="5908" max="5908" width="6.109375" customWidth="1"/>
    <col min="6156" max="6156" width="7.5546875" customWidth="1"/>
    <col min="6157" max="6157" width="17" customWidth="1"/>
    <col min="6158" max="6158" width="14.109375" customWidth="1"/>
    <col min="6159" max="6159" width="10" customWidth="1"/>
    <col min="6160" max="6160" width="6.33203125" customWidth="1"/>
    <col min="6163" max="6163" width="6.6640625" customWidth="1"/>
    <col min="6164" max="6164" width="6.109375" customWidth="1"/>
    <col min="6412" max="6412" width="7.5546875" customWidth="1"/>
    <col min="6413" max="6413" width="17" customWidth="1"/>
    <col min="6414" max="6414" width="14.109375" customWidth="1"/>
    <col min="6415" max="6415" width="10" customWidth="1"/>
    <col min="6416" max="6416" width="6.33203125" customWidth="1"/>
    <col min="6419" max="6419" width="6.6640625" customWidth="1"/>
    <col min="6420" max="6420" width="6.109375" customWidth="1"/>
    <col min="6668" max="6668" width="7.5546875" customWidth="1"/>
    <col min="6669" max="6669" width="17" customWidth="1"/>
    <col min="6670" max="6670" width="14.109375" customWidth="1"/>
    <col min="6671" max="6671" width="10" customWidth="1"/>
    <col min="6672" max="6672" width="6.33203125" customWidth="1"/>
    <col min="6675" max="6675" width="6.6640625" customWidth="1"/>
    <col min="6676" max="6676" width="6.109375" customWidth="1"/>
    <col min="6924" max="6924" width="7.5546875" customWidth="1"/>
    <col min="6925" max="6925" width="17" customWidth="1"/>
    <col min="6926" max="6926" width="14.109375" customWidth="1"/>
    <col min="6927" max="6927" width="10" customWidth="1"/>
    <col min="6928" max="6928" width="6.33203125" customWidth="1"/>
    <col min="6931" max="6931" width="6.6640625" customWidth="1"/>
    <col min="6932" max="6932" width="6.109375" customWidth="1"/>
    <col min="7180" max="7180" width="7.5546875" customWidth="1"/>
    <col min="7181" max="7181" width="17" customWidth="1"/>
    <col min="7182" max="7182" width="14.109375" customWidth="1"/>
    <col min="7183" max="7183" width="10" customWidth="1"/>
    <col min="7184" max="7184" width="6.33203125" customWidth="1"/>
    <col min="7187" max="7187" width="6.6640625" customWidth="1"/>
    <col min="7188" max="7188" width="6.109375" customWidth="1"/>
    <col min="7436" max="7436" width="7.5546875" customWidth="1"/>
    <col min="7437" max="7437" width="17" customWidth="1"/>
    <col min="7438" max="7438" width="14.109375" customWidth="1"/>
    <col min="7439" max="7439" width="10" customWidth="1"/>
    <col min="7440" max="7440" width="6.33203125" customWidth="1"/>
    <col min="7443" max="7443" width="6.6640625" customWidth="1"/>
    <col min="7444" max="7444" width="6.109375" customWidth="1"/>
    <col min="7692" max="7692" width="7.5546875" customWidth="1"/>
    <col min="7693" max="7693" width="17" customWidth="1"/>
    <col min="7694" max="7694" width="14.109375" customWidth="1"/>
    <col min="7695" max="7695" width="10" customWidth="1"/>
    <col min="7696" max="7696" width="6.33203125" customWidth="1"/>
    <col min="7699" max="7699" width="6.6640625" customWidth="1"/>
    <col min="7700" max="7700" width="6.109375" customWidth="1"/>
    <col min="7948" max="7948" width="7.5546875" customWidth="1"/>
    <col min="7949" max="7949" width="17" customWidth="1"/>
    <col min="7950" max="7950" width="14.109375" customWidth="1"/>
    <col min="7951" max="7951" width="10" customWidth="1"/>
    <col min="7952" max="7952" width="6.33203125" customWidth="1"/>
    <col min="7955" max="7955" width="6.6640625" customWidth="1"/>
    <col min="7956" max="7956" width="6.109375" customWidth="1"/>
    <col min="8204" max="8204" width="7.5546875" customWidth="1"/>
    <col min="8205" max="8205" width="17" customWidth="1"/>
    <col min="8206" max="8206" width="14.109375" customWidth="1"/>
    <col min="8207" max="8207" width="10" customWidth="1"/>
    <col min="8208" max="8208" width="6.33203125" customWidth="1"/>
    <col min="8211" max="8211" width="6.6640625" customWidth="1"/>
    <col min="8212" max="8212" width="6.109375" customWidth="1"/>
    <col min="8460" max="8460" width="7.5546875" customWidth="1"/>
    <col min="8461" max="8461" width="17" customWidth="1"/>
    <col min="8462" max="8462" width="14.109375" customWidth="1"/>
    <col min="8463" max="8463" width="10" customWidth="1"/>
    <col min="8464" max="8464" width="6.33203125" customWidth="1"/>
    <col min="8467" max="8467" width="6.6640625" customWidth="1"/>
    <col min="8468" max="8468" width="6.109375" customWidth="1"/>
    <col min="8716" max="8716" width="7.5546875" customWidth="1"/>
    <col min="8717" max="8717" width="17" customWidth="1"/>
    <col min="8718" max="8718" width="14.109375" customWidth="1"/>
    <col min="8719" max="8719" width="10" customWidth="1"/>
    <col min="8720" max="8720" width="6.33203125" customWidth="1"/>
    <col min="8723" max="8723" width="6.6640625" customWidth="1"/>
    <col min="8724" max="8724" width="6.109375" customWidth="1"/>
    <col min="8972" max="8972" width="7.5546875" customWidth="1"/>
    <col min="8973" max="8973" width="17" customWidth="1"/>
    <col min="8974" max="8974" width="14.109375" customWidth="1"/>
    <col min="8975" max="8975" width="10" customWidth="1"/>
    <col min="8976" max="8976" width="6.33203125" customWidth="1"/>
    <col min="8979" max="8979" width="6.6640625" customWidth="1"/>
    <col min="8980" max="8980" width="6.109375" customWidth="1"/>
    <col min="9228" max="9228" width="7.5546875" customWidth="1"/>
    <col min="9229" max="9229" width="17" customWidth="1"/>
    <col min="9230" max="9230" width="14.109375" customWidth="1"/>
    <col min="9231" max="9231" width="10" customWidth="1"/>
    <col min="9232" max="9232" width="6.33203125" customWidth="1"/>
    <col min="9235" max="9235" width="6.6640625" customWidth="1"/>
    <col min="9236" max="9236" width="6.109375" customWidth="1"/>
    <col min="9484" max="9484" width="7.5546875" customWidth="1"/>
    <col min="9485" max="9485" width="17" customWidth="1"/>
    <col min="9486" max="9486" width="14.109375" customWidth="1"/>
    <col min="9487" max="9487" width="10" customWidth="1"/>
    <col min="9488" max="9488" width="6.33203125" customWidth="1"/>
    <col min="9491" max="9491" width="6.6640625" customWidth="1"/>
    <col min="9492" max="9492" width="6.109375" customWidth="1"/>
    <col min="9740" max="9740" width="7.5546875" customWidth="1"/>
    <col min="9741" max="9741" width="17" customWidth="1"/>
    <col min="9742" max="9742" width="14.109375" customWidth="1"/>
    <col min="9743" max="9743" width="10" customWidth="1"/>
    <col min="9744" max="9744" width="6.33203125" customWidth="1"/>
    <col min="9747" max="9747" width="6.6640625" customWidth="1"/>
    <col min="9748" max="9748" width="6.109375" customWidth="1"/>
    <col min="9996" max="9996" width="7.5546875" customWidth="1"/>
    <col min="9997" max="9997" width="17" customWidth="1"/>
    <col min="9998" max="9998" width="14.109375" customWidth="1"/>
    <col min="9999" max="9999" width="10" customWidth="1"/>
    <col min="10000" max="10000" width="6.33203125" customWidth="1"/>
    <col min="10003" max="10003" width="6.6640625" customWidth="1"/>
    <col min="10004" max="10004" width="6.109375" customWidth="1"/>
    <col min="10252" max="10252" width="7.5546875" customWidth="1"/>
    <col min="10253" max="10253" width="17" customWidth="1"/>
    <col min="10254" max="10254" width="14.109375" customWidth="1"/>
    <col min="10255" max="10255" width="10" customWidth="1"/>
    <col min="10256" max="10256" width="6.33203125" customWidth="1"/>
    <col min="10259" max="10259" width="6.6640625" customWidth="1"/>
    <col min="10260" max="10260" width="6.109375" customWidth="1"/>
    <col min="10508" max="10508" width="7.5546875" customWidth="1"/>
    <col min="10509" max="10509" width="17" customWidth="1"/>
    <col min="10510" max="10510" width="14.109375" customWidth="1"/>
    <col min="10511" max="10511" width="10" customWidth="1"/>
    <col min="10512" max="10512" width="6.33203125" customWidth="1"/>
    <col min="10515" max="10515" width="6.6640625" customWidth="1"/>
    <col min="10516" max="10516" width="6.109375" customWidth="1"/>
    <col min="10764" max="10764" width="7.5546875" customWidth="1"/>
    <col min="10765" max="10765" width="17" customWidth="1"/>
    <col min="10766" max="10766" width="14.109375" customWidth="1"/>
    <col min="10767" max="10767" width="10" customWidth="1"/>
    <col min="10768" max="10768" width="6.33203125" customWidth="1"/>
    <col min="10771" max="10771" width="6.6640625" customWidth="1"/>
    <col min="10772" max="10772" width="6.109375" customWidth="1"/>
    <col min="11020" max="11020" width="7.5546875" customWidth="1"/>
    <col min="11021" max="11021" width="17" customWidth="1"/>
    <col min="11022" max="11022" width="14.109375" customWidth="1"/>
    <col min="11023" max="11023" width="10" customWidth="1"/>
    <col min="11024" max="11024" width="6.33203125" customWidth="1"/>
    <col min="11027" max="11027" width="6.6640625" customWidth="1"/>
    <col min="11028" max="11028" width="6.109375" customWidth="1"/>
    <col min="11276" max="11276" width="7.5546875" customWidth="1"/>
    <col min="11277" max="11277" width="17" customWidth="1"/>
    <col min="11278" max="11278" width="14.109375" customWidth="1"/>
    <col min="11279" max="11279" width="10" customWidth="1"/>
    <col min="11280" max="11280" width="6.33203125" customWidth="1"/>
    <col min="11283" max="11283" width="6.6640625" customWidth="1"/>
    <col min="11284" max="11284" width="6.109375" customWidth="1"/>
    <col min="11532" max="11532" width="7.5546875" customWidth="1"/>
    <col min="11533" max="11533" width="17" customWidth="1"/>
    <col min="11534" max="11534" width="14.109375" customWidth="1"/>
    <col min="11535" max="11535" width="10" customWidth="1"/>
    <col min="11536" max="11536" width="6.33203125" customWidth="1"/>
    <col min="11539" max="11539" width="6.6640625" customWidth="1"/>
    <col min="11540" max="11540" width="6.109375" customWidth="1"/>
    <col min="11788" max="11788" width="7.5546875" customWidth="1"/>
    <col min="11789" max="11789" width="17" customWidth="1"/>
    <col min="11790" max="11790" width="14.109375" customWidth="1"/>
    <col min="11791" max="11791" width="10" customWidth="1"/>
    <col min="11792" max="11792" width="6.33203125" customWidth="1"/>
    <col min="11795" max="11795" width="6.6640625" customWidth="1"/>
    <col min="11796" max="11796" width="6.109375" customWidth="1"/>
    <col min="12044" max="12044" width="7.5546875" customWidth="1"/>
    <col min="12045" max="12045" width="17" customWidth="1"/>
    <col min="12046" max="12046" width="14.109375" customWidth="1"/>
    <col min="12047" max="12047" width="10" customWidth="1"/>
    <col min="12048" max="12048" width="6.33203125" customWidth="1"/>
    <col min="12051" max="12051" width="6.6640625" customWidth="1"/>
    <col min="12052" max="12052" width="6.109375" customWidth="1"/>
    <col min="12300" max="12300" width="7.5546875" customWidth="1"/>
    <col min="12301" max="12301" width="17" customWidth="1"/>
    <col min="12302" max="12302" width="14.109375" customWidth="1"/>
    <col min="12303" max="12303" width="10" customWidth="1"/>
    <col min="12304" max="12304" width="6.33203125" customWidth="1"/>
    <col min="12307" max="12307" width="6.6640625" customWidth="1"/>
    <col min="12308" max="12308" width="6.109375" customWidth="1"/>
    <col min="12556" max="12556" width="7.5546875" customWidth="1"/>
    <col min="12557" max="12557" width="17" customWidth="1"/>
    <col min="12558" max="12558" width="14.109375" customWidth="1"/>
    <col min="12559" max="12559" width="10" customWidth="1"/>
    <col min="12560" max="12560" width="6.33203125" customWidth="1"/>
    <col min="12563" max="12563" width="6.6640625" customWidth="1"/>
    <col min="12564" max="12564" width="6.109375" customWidth="1"/>
    <col min="12812" max="12812" width="7.5546875" customWidth="1"/>
    <col min="12813" max="12813" width="17" customWidth="1"/>
    <col min="12814" max="12814" width="14.109375" customWidth="1"/>
    <col min="12815" max="12815" width="10" customWidth="1"/>
    <col min="12816" max="12816" width="6.33203125" customWidth="1"/>
    <col min="12819" max="12819" width="6.6640625" customWidth="1"/>
    <col min="12820" max="12820" width="6.109375" customWidth="1"/>
    <col min="13068" max="13068" width="7.5546875" customWidth="1"/>
    <col min="13069" max="13069" width="17" customWidth="1"/>
    <col min="13070" max="13070" width="14.109375" customWidth="1"/>
    <col min="13071" max="13071" width="10" customWidth="1"/>
    <col min="13072" max="13072" width="6.33203125" customWidth="1"/>
    <col min="13075" max="13075" width="6.6640625" customWidth="1"/>
    <col min="13076" max="13076" width="6.109375" customWidth="1"/>
    <col min="13324" max="13324" width="7.5546875" customWidth="1"/>
    <col min="13325" max="13325" width="17" customWidth="1"/>
    <col min="13326" max="13326" width="14.109375" customWidth="1"/>
    <col min="13327" max="13327" width="10" customWidth="1"/>
    <col min="13328" max="13328" width="6.33203125" customWidth="1"/>
    <col min="13331" max="13331" width="6.6640625" customWidth="1"/>
    <col min="13332" max="13332" width="6.109375" customWidth="1"/>
    <col min="13580" max="13580" width="7.5546875" customWidth="1"/>
    <col min="13581" max="13581" width="17" customWidth="1"/>
    <col min="13582" max="13582" width="14.109375" customWidth="1"/>
    <col min="13583" max="13583" width="10" customWidth="1"/>
    <col min="13584" max="13584" width="6.33203125" customWidth="1"/>
    <col min="13587" max="13587" width="6.6640625" customWidth="1"/>
    <col min="13588" max="13588" width="6.109375" customWidth="1"/>
    <col min="13836" max="13836" width="7.5546875" customWidth="1"/>
    <col min="13837" max="13837" width="17" customWidth="1"/>
    <col min="13838" max="13838" width="14.109375" customWidth="1"/>
    <col min="13839" max="13839" width="10" customWidth="1"/>
    <col min="13840" max="13840" width="6.33203125" customWidth="1"/>
    <col min="13843" max="13843" width="6.6640625" customWidth="1"/>
    <col min="13844" max="13844" width="6.109375" customWidth="1"/>
    <col min="14092" max="14092" width="7.5546875" customWidth="1"/>
    <col min="14093" max="14093" width="17" customWidth="1"/>
    <col min="14094" max="14094" width="14.109375" customWidth="1"/>
    <col min="14095" max="14095" width="10" customWidth="1"/>
    <col min="14096" max="14096" width="6.33203125" customWidth="1"/>
    <col min="14099" max="14099" width="6.6640625" customWidth="1"/>
    <col min="14100" max="14100" width="6.109375" customWidth="1"/>
    <col min="14348" max="14348" width="7.5546875" customWidth="1"/>
    <col min="14349" max="14349" width="17" customWidth="1"/>
    <col min="14350" max="14350" width="14.109375" customWidth="1"/>
    <col min="14351" max="14351" width="10" customWidth="1"/>
    <col min="14352" max="14352" width="6.33203125" customWidth="1"/>
    <col min="14355" max="14355" width="6.6640625" customWidth="1"/>
    <col min="14356" max="14356" width="6.109375" customWidth="1"/>
    <col min="14604" max="14604" width="7.5546875" customWidth="1"/>
    <col min="14605" max="14605" width="17" customWidth="1"/>
    <col min="14606" max="14606" width="14.109375" customWidth="1"/>
    <col min="14607" max="14607" width="10" customWidth="1"/>
    <col min="14608" max="14608" width="6.33203125" customWidth="1"/>
    <col min="14611" max="14611" width="6.6640625" customWidth="1"/>
    <col min="14612" max="14612" width="6.109375" customWidth="1"/>
    <col min="14860" max="14860" width="7.5546875" customWidth="1"/>
    <col min="14861" max="14861" width="17" customWidth="1"/>
    <col min="14862" max="14862" width="14.109375" customWidth="1"/>
    <col min="14863" max="14863" width="10" customWidth="1"/>
    <col min="14864" max="14864" width="6.33203125" customWidth="1"/>
    <col min="14867" max="14867" width="6.6640625" customWidth="1"/>
    <col min="14868" max="14868" width="6.109375" customWidth="1"/>
    <col min="15116" max="15116" width="7.5546875" customWidth="1"/>
    <col min="15117" max="15117" width="17" customWidth="1"/>
    <col min="15118" max="15118" width="14.109375" customWidth="1"/>
    <col min="15119" max="15119" width="10" customWidth="1"/>
    <col min="15120" max="15120" width="6.33203125" customWidth="1"/>
    <col min="15123" max="15123" width="6.6640625" customWidth="1"/>
    <col min="15124" max="15124" width="6.109375" customWidth="1"/>
    <col min="15372" max="15372" width="7.5546875" customWidth="1"/>
    <col min="15373" max="15373" width="17" customWidth="1"/>
    <col min="15374" max="15374" width="14.109375" customWidth="1"/>
    <col min="15375" max="15375" width="10" customWidth="1"/>
    <col min="15376" max="15376" width="6.33203125" customWidth="1"/>
    <col min="15379" max="15379" width="6.6640625" customWidth="1"/>
    <col min="15380" max="15380" width="6.109375" customWidth="1"/>
    <col min="15628" max="15628" width="7.5546875" customWidth="1"/>
    <col min="15629" max="15629" width="17" customWidth="1"/>
    <col min="15630" max="15630" width="14.109375" customWidth="1"/>
    <col min="15631" max="15631" width="10" customWidth="1"/>
    <col min="15632" max="15632" width="6.33203125" customWidth="1"/>
    <col min="15635" max="15635" width="6.6640625" customWidth="1"/>
    <col min="15636" max="15636" width="6.109375" customWidth="1"/>
    <col min="15884" max="15884" width="7.5546875" customWidth="1"/>
    <col min="15885" max="15885" width="17" customWidth="1"/>
    <col min="15886" max="15886" width="14.109375" customWidth="1"/>
    <col min="15887" max="15887" width="10" customWidth="1"/>
    <col min="15888" max="15888" width="6.33203125" customWidth="1"/>
    <col min="15891" max="15891" width="6.6640625" customWidth="1"/>
    <col min="15892" max="15892" width="6.109375" customWidth="1"/>
    <col min="16140" max="16140" width="7.5546875" customWidth="1"/>
    <col min="16141" max="16141" width="17" customWidth="1"/>
    <col min="16142" max="16142" width="14.109375" customWidth="1"/>
    <col min="16143" max="16143" width="10" customWidth="1"/>
    <col min="16144" max="16144" width="6.33203125" customWidth="1"/>
    <col min="16147" max="16147" width="6.6640625" customWidth="1"/>
    <col min="16148" max="16148" width="6.109375" customWidth="1"/>
  </cols>
  <sheetData>
    <row r="1" spans="1:44" s="2" customFormat="1" ht="23.4" x14ac:dyDescent="0.45">
      <c r="A1" s="204" t="s">
        <v>10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92"/>
      <c r="M1" s="1"/>
      <c r="N1" s="1"/>
      <c r="O1" s="1"/>
      <c r="P1" s="1"/>
      <c r="Q1" s="1"/>
      <c r="R1" s="1"/>
      <c r="S1" s="93"/>
      <c r="T1" s="174"/>
      <c r="U1" s="174"/>
      <c r="V1" s="174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23"/>
      <c r="AN1" s="23"/>
      <c r="AO1" s="23"/>
      <c r="AP1" s="23"/>
      <c r="AQ1" s="23"/>
      <c r="AR1" s="23"/>
    </row>
    <row r="2" spans="1:44" s="2" customFormat="1" ht="15" customHeight="1" x14ac:dyDescent="0.3">
      <c r="B2" s="4" t="s">
        <v>1</v>
      </c>
      <c r="C2" s="226" t="str">
        <f>'Startovní listina'!C2</f>
        <v>1. Mistrovství ČR v Rally Obedience</v>
      </c>
      <c r="D2" s="227"/>
      <c r="E2" s="227"/>
      <c r="F2" s="227"/>
      <c r="G2" s="228"/>
      <c r="H2" s="5"/>
      <c r="I2" s="5"/>
      <c r="K2" s="81"/>
      <c r="L2" s="164"/>
      <c r="M2" s="164"/>
      <c r="N2" s="164"/>
      <c r="O2" s="164"/>
      <c r="P2" s="164"/>
      <c r="Q2" s="164"/>
      <c r="R2" s="164"/>
      <c r="S2" s="172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31"/>
      <c r="AI2" s="131"/>
      <c r="AJ2" s="131"/>
      <c r="AK2" s="131"/>
      <c r="AL2" s="131"/>
      <c r="AM2" s="23"/>
      <c r="AN2" s="23"/>
      <c r="AO2" s="23"/>
      <c r="AP2" s="23"/>
      <c r="AQ2" s="23"/>
      <c r="AR2" s="23"/>
    </row>
    <row r="3" spans="1:44" s="2" customFormat="1" ht="3" customHeight="1" x14ac:dyDescent="0.3">
      <c r="B3" s="6"/>
      <c r="C3" s="6"/>
      <c r="D3" s="6"/>
      <c r="E3" s="6"/>
      <c r="F3" s="6"/>
      <c r="G3" s="6"/>
      <c r="H3" s="6"/>
      <c r="I3" s="6"/>
      <c r="K3" s="81"/>
      <c r="L3" s="164"/>
      <c r="M3" s="164"/>
      <c r="N3" s="164"/>
      <c r="O3" s="164"/>
      <c r="P3" s="164"/>
      <c r="Q3" s="164"/>
      <c r="R3" s="164"/>
      <c r="S3" s="172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31"/>
      <c r="AI3" s="131"/>
      <c r="AJ3" s="131"/>
      <c r="AK3" s="131"/>
      <c r="AL3" s="131"/>
      <c r="AM3" s="23"/>
      <c r="AN3" s="23"/>
      <c r="AO3" s="23"/>
      <c r="AP3" s="23"/>
      <c r="AQ3" s="23"/>
      <c r="AR3" s="23"/>
    </row>
    <row r="4" spans="1:44" s="2" customFormat="1" x14ac:dyDescent="0.3">
      <c r="B4" s="4" t="s">
        <v>2</v>
      </c>
      <c r="C4" s="226" t="str">
        <f>'Startovní listina'!C4</f>
        <v>KO ČR</v>
      </c>
      <c r="D4" s="227"/>
      <c r="E4" s="227"/>
      <c r="F4" s="227"/>
      <c r="G4" s="228"/>
      <c r="H4" s="7"/>
      <c r="I4" s="7"/>
      <c r="K4" s="81"/>
      <c r="L4" s="164"/>
      <c r="M4" s="164"/>
      <c r="N4" s="164"/>
      <c r="O4" s="164"/>
      <c r="P4" s="164"/>
      <c r="Q4" s="164"/>
      <c r="R4" s="164"/>
      <c r="S4" s="172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31"/>
      <c r="AI4" s="131"/>
      <c r="AJ4" s="131"/>
      <c r="AK4" s="131"/>
      <c r="AL4" s="131"/>
      <c r="AM4" s="23"/>
      <c r="AN4" s="23"/>
      <c r="AO4" s="23"/>
      <c r="AP4" s="23"/>
      <c r="AQ4" s="23"/>
      <c r="AR4" s="23"/>
    </row>
    <row r="5" spans="1:44" s="2" customFormat="1" ht="2.25" customHeight="1" x14ac:dyDescent="0.3">
      <c r="B5" s="8"/>
      <c r="C5" s="9"/>
      <c r="D5" s="6"/>
      <c r="E5" s="6"/>
      <c r="F5" s="6"/>
      <c r="G5" s="6"/>
      <c r="H5" s="6"/>
      <c r="I5" s="6"/>
      <c r="K5" s="81"/>
      <c r="L5" s="164"/>
      <c r="M5" s="164"/>
      <c r="N5" s="164"/>
      <c r="O5" s="164"/>
      <c r="P5" s="164"/>
      <c r="Q5" s="164"/>
      <c r="R5" s="164"/>
      <c r="S5" s="172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31"/>
      <c r="AI5" s="131"/>
      <c r="AJ5" s="131"/>
      <c r="AK5" s="131"/>
      <c r="AL5" s="131"/>
      <c r="AM5" s="23"/>
      <c r="AN5" s="23"/>
      <c r="AO5" s="23"/>
      <c r="AP5" s="23"/>
      <c r="AQ5" s="23"/>
      <c r="AR5" s="23"/>
    </row>
    <row r="6" spans="1:44" s="2" customFormat="1" x14ac:dyDescent="0.3">
      <c r="B6" s="4" t="s">
        <v>3</v>
      </c>
      <c r="C6" s="226" t="str">
        <f>'Startovní listina'!C6</f>
        <v>Tachyon</v>
      </c>
      <c r="D6" s="227"/>
      <c r="E6" s="227"/>
      <c r="F6" s="227"/>
      <c r="G6" s="228"/>
      <c r="H6" s="5"/>
      <c r="I6" s="5"/>
      <c r="K6" s="81"/>
      <c r="L6" s="164"/>
      <c r="M6" s="164"/>
      <c r="N6" s="164"/>
      <c r="O6" s="164"/>
      <c r="P6" s="164"/>
      <c r="Q6" s="164"/>
      <c r="R6" s="164"/>
      <c r="S6" s="172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31"/>
      <c r="AI6" s="131"/>
      <c r="AJ6" s="131"/>
      <c r="AK6" s="131"/>
      <c r="AL6" s="131"/>
      <c r="AM6" s="23"/>
      <c r="AN6" s="23"/>
      <c r="AO6" s="23"/>
      <c r="AP6" s="23"/>
      <c r="AQ6" s="23"/>
      <c r="AR6" s="23"/>
    </row>
    <row r="7" spans="1:44" s="2" customFormat="1" ht="3" customHeight="1" x14ac:dyDescent="0.3">
      <c r="B7" s="8"/>
      <c r="C7" s="9"/>
      <c r="D7" s="6"/>
      <c r="E7" s="6"/>
      <c r="F7" s="6"/>
      <c r="G7" s="6"/>
      <c r="H7" s="6"/>
      <c r="I7" s="6"/>
      <c r="K7" s="81"/>
      <c r="L7" s="164"/>
      <c r="M7" s="164"/>
      <c r="N7" s="164"/>
      <c r="O7" s="164"/>
      <c r="P7" s="164"/>
      <c r="Q7" s="164"/>
      <c r="R7" s="164"/>
      <c r="S7" s="172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31"/>
      <c r="AI7" s="131"/>
      <c r="AJ7" s="131"/>
      <c r="AK7" s="131"/>
      <c r="AL7" s="131"/>
      <c r="AM7" s="23"/>
      <c r="AN7" s="23"/>
      <c r="AO7" s="23"/>
      <c r="AP7" s="23"/>
      <c r="AQ7" s="23"/>
      <c r="AR7" s="23"/>
    </row>
    <row r="8" spans="1:44" s="2" customFormat="1" x14ac:dyDescent="0.3">
      <c r="B8" s="4" t="s">
        <v>4</v>
      </c>
      <c r="C8" s="229" t="str">
        <f>'Startovní listina'!C8</f>
        <v>29. - 30. 06. 2024</v>
      </c>
      <c r="D8" s="230"/>
      <c r="E8" s="230"/>
      <c r="F8" s="230"/>
      <c r="G8" s="231"/>
      <c r="H8" s="5"/>
      <c r="I8" s="5"/>
      <c r="K8" s="81"/>
      <c r="L8" s="164"/>
      <c r="M8" s="164"/>
      <c r="N8" s="164"/>
      <c r="O8" s="164"/>
      <c r="P8" s="164"/>
      <c r="Q8" s="164"/>
      <c r="R8" s="164"/>
      <c r="S8" s="172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31"/>
      <c r="AI8" s="131"/>
      <c r="AJ8" s="131"/>
      <c r="AK8" s="131"/>
      <c r="AL8" s="131"/>
      <c r="AM8" s="23"/>
      <c r="AN8" s="23"/>
      <c r="AO8" s="23"/>
      <c r="AP8" s="23"/>
      <c r="AQ8" s="23"/>
      <c r="AR8" s="23"/>
    </row>
    <row r="9" spans="1:44" s="2" customFormat="1" ht="2.25" customHeight="1" thickBot="1" x14ac:dyDescent="0.35">
      <c r="B9" s="8"/>
      <c r="C9" s="9"/>
      <c r="D9" s="6"/>
      <c r="E9" s="6"/>
      <c r="F9" s="6"/>
      <c r="G9" s="6"/>
      <c r="H9" s="6"/>
      <c r="I9" s="6"/>
      <c r="K9" s="81"/>
      <c r="L9" s="164"/>
      <c r="M9" s="164"/>
      <c r="N9" s="164"/>
      <c r="O9" s="164"/>
      <c r="P9" s="164"/>
      <c r="Q9" s="164"/>
      <c r="R9" s="164"/>
      <c r="S9" s="172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31"/>
      <c r="AI9" s="131"/>
      <c r="AJ9" s="131"/>
      <c r="AK9" s="131"/>
      <c r="AL9" s="131"/>
      <c r="AM9" s="23"/>
      <c r="AN9" s="23"/>
      <c r="AO9" s="23"/>
      <c r="AP9" s="23"/>
      <c r="AQ9" s="23"/>
      <c r="AR9" s="23"/>
    </row>
    <row r="10" spans="1:44" s="2" customFormat="1" ht="15" thickBot="1" x14ac:dyDescent="0.35">
      <c r="B10" s="105" t="s">
        <v>326</v>
      </c>
      <c r="C10" s="226" t="str">
        <f>'Startovní listina'!C10</f>
        <v>Veronika Kučeriková (CZ)</v>
      </c>
      <c r="D10" s="227"/>
      <c r="E10" s="227"/>
      <c r="F10" s="227"/>
      <c r="G10" s="228"/>
      <c r="H10" s="5"/>
      <c r="I10" s="94" t="s">
        <v>347</v>
      </c>
      <c r="K10" s="81"/>
      <c r="L10" s="164"/>
      <c r="M10" s="164"/>
      <c r="N10" s="164"/>
      <c r="O10" s="164"/>
      <c r="P10" s="164"/>
      <c r="Q10" s="164"/>
      <c r="R10" s="164"/>
      <c r="S10" s="172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31"/>
      <c r="AI10" s="131"/>
      <c r="AJ10" s="131"/>
      <c r="AK10" s="131"/>
      <c r="AL10" s="131"/>
      <c r="AM10" s="23"/>
      <c r="AN10" s="23"/>
      <c r="AO10" s="23"/>
      <c r="AP10" s="23"/>
      <c r="AQ10" s="23"/>
      <c r="AR10" s="23"/>
    </row>
    <row r="11" spans="1:44" s="2" customFormat="1" ht="2.25" customHeight="1" thickBot="1" x14ac:dyDescent="0.35">
      <c r="B11" s="106"/>
      <c r="C11" s="9"/>
      <c r="D11" s="6"/>
      <c r="E11" s="6"/>
      <c r="F11" s="6"/>
      <c r="G11" s="6"/>
      <c r="H11" s="6"/>
      <c r="I11" s="6"/>
      <c r="K11" s="81"/>
      <c r="L11" s="96"/>
      <c r="M11" s="96"/>
      <c r="N11" s="96"/>
      <c r="O11" s="96"/>
      <c r="P11" s="96"/>
      <c r="Q11" s="96"/>
      <c r="R11" s="96"/>
      <c r="S11" s="173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31"/>
      <c r="AI11" s="131"/>
      <c r="AJ11" s="131"/>
      <c r="AK11" s="131"/>
      <c r="AL11" s="131"/>
      <c r="AM11" s="23"/>
      <c r="AN11" s="23"/>
      <c r="AO11" s="23"/>
      <c r="AP11" s="23"/>
      <c r="AQ11" s="23"/>
      <c r="AR11" s="23"/>
    </row>
    <row r="12" spans="1:44" s="2" customFormat="1" x14ac:dyDescent="0.3">
      <c r="B12" s="105" t="s">
        <v>327</v>
      </c>
      <c r="C12" s="226">
        <f>'Startovní listina'!C12</f>
        <v>0</v>
      </c>
      <c r="D12" s="227"/>
      <c r="E12" s="227"/>
      <c r="F12" s="227"/>
      <c r="G12" s="228"/>
      <c r="H12" s="81"/>
      <c r="I12" s="81"/>
      <c r="K12" s="81"/>
      <c r="L12" s="96"/>
      <c r="M12" s="96"/>
      <c r="N12" s="216" t="s">
        <v>406</v>
      </c>
      <c r="O12" s="217"/>
      <c r="P12" s="217"/>
      <c r="Q12" s="217"/>
      <c r="R12" s="218"/>
      <c r="S12" s="173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31"/>
      <c r="AI12" s="131"/>
      <c r="AJ12" s="131"/>
      <c r="AK12" s="131"/>
      <c r="AL12" s="131"/>
      <c r="AM12" s="23"/>
      <c r="AN12" s="23"/>
      <c r="AO12" s="23"/>
      <c r="AP12" s="23"/>
      <c r="AQ12" s="23"/>
      <c r="AR12" s="23"/>
    </row>
    <row r="13" spans="1:44" s="2" customFormat="1" ht="2.25" customHeight="1" x14ac:dyDescent="0.3">
      <c r="B13" s="106"/>
      <c r="C13" s="9"/>
      <c r="D13" s="6"/>
      <c r="E13" s="6"/>
      <c r="F13" s="6"/>
      <c r="G13" s="6"/>
      <c r="H13" s="81"/>
      <c r="I13" s="81"/>
      <c r="K13" s="81"/>
      <c r="L13" s="96"/>
      <c r="M13" s="96"/>
      <c r="N13" s="219"/>
      <c r="O13" s="220"/>
      <c r="P13" s="220"/>
      <c r="Q13" s="220"/>
      <c r="R13" s="221"/>
      <c r="S13" s="173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31"/>
      <c r="AI13" s="131"/>
      <c r="AJ13" s="131"/>
      <c r="AK13" s="131"/>
      <c r="AL13" s="131"/>
      <c r="AM13" s="23"/>
      <c r="AN13" s="23"/>
      <c r="AO13" s="23"/>
      <c r="AP13" s="23"/>
      <c r="AQ13" s="23"/>
      <c r="AR13" s="23"/>
    </row>
    <row r="14" spans="1:44" s="2" customFormat="1" x14ac:dyDescent="0.3">
      <c r="B14" s="105" t="s">
        <v>328</v>
      </c>
      <c r="C14" s="226">
        <f>'Startovní listina'!C14</f>
        <v>0</v>
      </c>
      <c r="D14" s="227"/>
      <c r="E14" s="227"/>
      <c r="F14" s="227"/>
      <c r="G14" s="228"/>
      <c r="H14" s="81"/>
      <c r="I14" s="81"/>
      <c r="K14" s="81"/>
      <c r="L14" s="96"/>
      <c r="M14" s="135" t="s">
        <v>352</v>
      </c>
      <c r="N14" s="219"/>
      <c r="O14" s="220"/>
      <c r="P14" s="220"/>
      <c r="Q14" s="220"/>
      <c r="R14" s="221"/>
      <c r="S14" s="173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31"/>
      <c r="AI14" s="131"/>
      <c r="AJ14" s="131"/>
      <c r="AK14" s="131"/>
      <c r="AL14" s="131"/>
      <c r="AM14" s="23"/>
      <c r="AN14" s="23"/>
      <c r="AO14" s="23"/>
      <c r="AP14" s="23"/>
      <c r="AQ14" s="23"/>
      <c r="AR14" s="23"/>
    </row>
    <row r="15" spans="1:44" ht="6" customHeight="1" thickBot="1" x14ac:dyDescent="0.35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4" t="s">
        <v>351</v>
      </c>
      <c r="N15" s="222"/>
      <c r="O15" s="223"/>
      <c r="P15" s="224"/>
      <c r="Q15" s="224"/>
      <c r="R15" s="225"/>
      <c r="S15" s="24"/>
      <c r="T15" s="134"/>
      <c r="U15" s="134"/>
    </row>
    <row r="16" spans="1:44" ht="44.4" thickTop="1" thickBot="1" x14ac:dyDescent="0.35">
      <c r="A16" s="97" t="s">
        <v>6</v>
      </c>
      <c r="B16" s="98" t="s">
        <v>11</v>
      </c>
      <c r="C16" s="98" t="s">
        <v>8</v>
      </c>
      <c r="D16" s="98" t="s">
        <v>9</v>
      </c>
      <c r="E16" s="99" t="s">
        <v>12</v>
      </c>
      <c r="F16" s="123" t="s">
        <v>405</v>
      </c>
      <c r="G16" s="124" t="s">
        <v>80</v>
      </c>
      <c r="H16" s="100" t="s">
        <v>13</v>
      </c>
      <c r="I16" s="101" t="s">
        <v>14</v>
      </c>
      <c r="J16" s="102" t="s">
        <v>331</v>
      </c>
      <c r="K16" s="108" t="s">
        <v>332</v>
      </c>
      <c r="L16" s="190" t="s">
        <v>334</v>
      </c>
      <c r="M16" s="177" t="s">
        <v>353</v>
      </c>
      <c r="N16" s="182" t="s">
        <v>407</v>
      </c>
      <c r="O16" s="183" t="s">
        <v>408</v>
      </c>
      <c r="P16" s="180" t="s">
        <v>409</v>
      </c>
      <c r="Q16" s="168" t="s">
        <v>410</v>
      </c>
      <c r="R16" s="169" t="s">
        <v>411</v>
      </c>
      <c r="S16" s="24"/>
      <c r="T16" s="134"/>
      <c r="U16" s="134"/>
      <c r="V16" s="22" t="s">
        <v>339</v>
      </c>
      <c r="W16" s="22" t="s">
        <v>338</v>
      </c>
      <c r="X16" s="22" t="s">
        <v>337</v>
      </c>
      <c r="Y16" s="22" t="s">
        <v>320</v>
      </c>
      <c r="Z16" s="22" t="s">
        <v>81</v>
      </c>
      <c r="AA16" s="22" t="s">
        <v>339</v>
      </c>
      <c r="AB16" s="22" t="s">
        <v>338</v>
      </c>
      <c r="AC16" s="22" t="s">
        <v>337</v>
      </c>
      <c r="AD16" s="22" t="s">
        <v>320</v>
      </c>
      <c r="AE16" s="22" t="s">
        <v>81</v>
      </c>
      <c r="AG16" s="22" t="s">
        <v>339</v>
      </c>
      <c r="AH16" s="22" t="s">
        <v>338</v>
      </c>
      <c r="AI16" s="22" t="s">
        <v>337</v>
      </c>
      <c r="AJ16" s="22" t="s">
        <v>320</v>
      </c>
      <c r="AK16" s="22" t="s">
        <v>81</v>
      </c>
    </row>
    <row r="17" spans="1:37" x14ac:dyDescent="0.3">
      <c r="A17" s="35" t="str">
        <f>IF('Startovní listina'!A23="","",'Startovní listina'!A23)</f>
        <v>7</v>
      </c>
      <c r="B17" s="198" t="str">
        <f>IF('Startovní listina'!B23="","",'Startovní listina'!B23)</f>
        <v xml:space="preserve">Sajdoková </v>
      </c>
      <c r="C17" s="36" t="str">
        <f>IF('Startovní listina'!D23="","",'Startovní listina'!D23)</f>
        <v>Crasna Maaya z Molu Es</v>
      </c>
      <c r="D17" s="36" t="str">
        <f>IF('Startovní listina'!E23="","",'Startovní listina'!E23)</f>
        <v>CSV</v>
      </c>
      <c r="E17" s="199" t="str">
        <f>IF('Startovní listina'!F23="","",'Startovní listina'!F23)</f>
        <v>RO-V</v>
      </c>
      <c r="F17" s="200">
        <v>100</v>
      </c>
      <c r="G17" s="160">
        <v>1.3043981481481483E-3</v>
      </c>
      <c r="H17" s="62" t="str">
        <f t="shared" ref="H17:H48" si="0">IF(F17="","",IF(F17&gt;=90,"V",IF(F17&gt;=80,"VD",IF(F17&gt;=70,"D",IF(F17&gt;=60,"OB","NEOB")))))</f>
        <v>V</v>
      </c>
      <c r="I17" s="201">
        <f t="shared" ref="I17:I48" si="1">IF($I$10="Celkové",IF(F17="","",RANK(AF17,$AF$17:$AF$116,0)),IF(F17="","",IF(U17="RO3_1. START",RANK(V17,$V$17:$V$116,0),IF(U17="RO2_1. START",RANK(W17,$W$17:$W$116,0),IF(U17="RO1_1. START",RANK(X17,$X$17:$X$116,0),IF(U17="RO-V_1. START",RANK(Y17,$Y$17:$Y$116,0),IF(U17="RO-Z_1. START",RANK(Z17,$Z$17:$Z$116,0),IF(U17="RO3_2. START",RANK(AA17,$AA$17:$AA$116,0),IF(U17="RO2_2. START",RANK(AB17,$AB$17:$AB$116,0),IF(U17="RO1_2. START",RANK(AC17,$AC$17:$AC$116,0),IF(U17="RO-V_2. START",RANK(AD17,$AD$17:$AD$116,0),IF(U17="RO-Z_2. START",RANK(AE17,$AE$17:$AE$116,0),""))))))))))))</f>
        <v>1</v>
      </c>
      <c r="J17" s="104" t="str">
        <f>IF('Startovní listina'!H23="","",'Startovní listina'!H23)</f>
        <v>1. START</v>
      </c>
      <c r="K17" s="109" t="str">
        <f>IF('Startovní listina'!I23="","",'Startovní listina'!I23)</f>
        <v>Veronika Kučeriková (CZ)</v>
      </c>
      <c r="L17" s="110"/>
      <c r="M17" s="167"/>
      <c r="N17" s="184"/>
      <c r="O17" s="185"/>
      <c r="P17" s="181">
        <f>F17+N17</f>
        <v>100</v>
      </c>
      <c r="Q17" s="170">
        <f>G17+O17</f>
        <v>1.3043981481481483E-3</v>
      </c>
      <c r="R17" s="171">
        <f>IF(P17="","",IF(E17="RO3",RANK(AG17,$AG$17:$AG$116,0),IF(E17="RO2",RANK(AH17,$AH$17:$AH$116,0),IF(E17="RO1",RANK(AI17,$AI$17:$AI$116,0),IF(E17="RO-Z",RANK(AK17,$AK$17:$AK$116,0),IF(E17="RO-V",RANK(AJ17,$AJ$17:$AJ$116,0),""))))))</f>
        <v>1</v>
      </c>
      <c r="T17" s="22" t="str">
        <f t="shared" ref="T17:T81" si="2">CONCATENATE(B17,"_",C17,"_",E17)</f>
        <v>Sajdoková _Crasna Maaya z Molu Es_RO-V</v>
      </c>
      <c r="U17" s="22" t="str">
        <f>CONCATENATE(E17,"_",J17)</f>
        <v>RO-V_1. START</v>
      </c>
      <c r="V17" s="22" t="str">
        <f>IF($U17="RO3_1. START",$F17-$G17,"")</f>
        <v/>
      </c>
      <c r="W17" s="22" t="str">
        <f>IF($U17="RO2_1. START",$F17-$G17,"")</f>
        <v/>
      </c>
      <c r="X17" s="22" t="str">
        <f>IF($U17="RO1_1. START",$F17-$G17,"")</f>
        <v/>
      </c>
      <c r="Y17" s="22">
        <f>IF($U17="RO-V_1. START",$F17-$G17,"")</f>
        <v>99.99869560185185</v>
      </c>
      <c r="Z17" s="22" t="str">
        <f>IF($U17="RO-Z_1. START",$F17-$G17,"")</f>
        <v/>
      </c>
      <c r="AA17" s="22" t="str">
        <f>IF($U17="RO3_2. START",$F17-$G17,"")</f>
        <v/>
      </c>
      <c r="AB17" s="22" t="str">
        <f>IF($U17="RO2_2. START",$F17-$G17,"")</f>
        <v/>
      </c>
      <c r="AC17" s="22" t="str">
        <f>IF($U17="RO1_2. START",$F17-$G17,"")</f>
        <v/>
      </c>
      <c r="AD17" s="22" t="str">
        <f>IF($U17="RO-V_2. START",$F17-$G17,"")</f>
        <v/>
      </c>
      <c r="AE17" s="22" t="str">
        <f>IF($U17="RO-Z_2. START",$F17-$G17,"")</f>
        <v/>
      </c>
      <c r="AF17" s="95">
        <f t="shared" ref="AF17:AF48" si="3">IF(F17="","",F17-G17)</f>
        <v>99.99869560185185</v>
      </c>
      <c r="AG17" s="22" t="str">
        <f>IFERROR(IF($E17="RO3",$P17-$Q17,""),"")</f>
        <v/>
      </c>
      <c r="AH17" s="22" t="str">
        <f>IFERROR(IF($E17="RO2",$P17-$Q17,""),"")</f>
        <v/>
      </c>
      <c r="AI17" s="22" t="str">
        <f>IFERROR(IF($E17="RO1",$P17-$Q17,""),"")</f>
        <v/>
      </c>
      <c r="AJ17" s="22">
        <f>IFERROR(IF($E17="RO-V",$P17-$Q17,""),"")</f>
        <v>99.99869560185185</v>
      </c>
      <c r="AK17" s="22" t="str">
        <f>IFERROR(IF($E17="RO-Z",$P17-$Q17,""),"")</f>
        <v/>
      </c>
    </row>
    <row r="18" spans="1:37" x14ac:dyDescent="0.3">
      <c r="A18" s="37" t="str">
        <f>IF('Startovní listina'!A20="","",'Startovní listina'!A20)</f>
        <v>4</v>
      </c>
      <c r="B18" s="38" t="str">
        <f>IF('Startovní listina'!B20="","",'Startovní listina'!B20)</f>
        <v>Nováková</v>
      </c>
      <c r="C18" s="38" t="str">
        <f>IF('Startovní listina'!D20="","",'Startovní listina'!D20)</f>
        <v>Allegra z Nefritu</v>
      </c>
      <c r="D18" s="38" t="str">
        <f>IF('Startovní listina'!E20="","",'Startovní listina'!E20)</f>
        <v>BOC</v>
      </c>
      <c r="E18" s="61" t="str">
        <f>IF('Startovní listina'!F20="","",'Startovní listina'!F20)</f>
        <v>RO-V</v>
      </c>
      <c r="F18" s="159">
        <v>99</v>
      </c>
      <c r="G18" s="160">
        <v>1.3232638888888888E-3</v>
      </c>
      <c r="H18" s="62" t="str">
        <f t="shared" si="0"/>
        <v>V</v>
      </c>
      <c r="I18" s="38">
        <f t="shared" si="1"/>
        <v>2</v>
      </c>
      <c r="J18" s="104" t="str">
        <f>IF('Startovní listina'!H20="","",'Startovní listina'!H20)</f>
        <v>1. START</v>
      </c>
      <c r="K18" s="109" t="str">
        <f>IF('Startovní listina'!I20="","",'Startovní listina'!I20)</f>
        <v>Veronika Kučeriková (CZ)</v>
      </c>
      <c r="L18" s="110"/>
      <c r="M18" s="178"/>
      <c r="N18" s="186"/>
      <c r="O18" s="185"/>
      <c r="P18" s="181">
        <f t="shared" ref="P18:P81" si="4">F18+N18</f>
        <v>99</v>
      </c>
      <c r="Q18" s="170">
        <f t="shared" ref="Q18:Q81" si="5">G18+O18</f>
        <v>1.3232638888888888E-3</v>
      </c>
      <c r="R18" s="171">
        <f t="shared" ref="R18:R81" si="6">IF(P18="","",IF(E18="RO3",RANK(AG18,$AG$17:$AG$116,0),IF(E18="RO2",RANK(AH18,$AH$17:$AH$116,0),IF(E18="RO1",RANK(AI18,$AI$17:$AI$116,0),IF(E18="RO-Z",RANK(AK18,$AK$17:$AK$116,0),IF(E18="RO-V",RANK(AJ18,$AJ$17:$AJ$116,0),""))))))</f>
        <v>2</v>
      </c>
      <c r="T18" s="22" t="str">
        <f t="shared" si="2"/>
        <v>Nováková_Allegra z Nefritu_RO-V</v>
      </c>
      <c r="U18" s="22" t="str">
        <f t="shared" ref="U18:U81" si="7">CONCATENATE(E18,"_",J18)</f>
        <v>RO-V_1. START</v>
      </c>
      <c r="V18" s="22" t="str">
        <f t="shared" ref="V18:V81" si="8">IF($U18="RO3_1. START",$F18-$G18,"")</f>
        <v/>
      </c>
      <c r="W18" s="22" t="str">
        <f t="shared" ref="W18:W81" si="9">IF($U18="RO2_1. START",$F18-$G18,"")</f>
        <v/>
      </c>
      <c r="X18" s="22" t="str">
        <f t="shared" ref="X18:X81" si="10">IF($U18="RO1_1. START",$F18-$G18,"")</f>
        <v/>
      </c>
      <c r="Y18" s="22">
        <f t="shared" ref="Y18:Y81" si="11">IF($U18="RO-V_1. START",$F18-$G18,"")</f>
        <v>98.998676736111108</v>
      </c>
      <c r="Z18" s="22" t="str">
        <f t="shared" ref="Z18:Z81" si="12">IF($U18="RO-Z_1. START",$F18-$G18,"")</f>
        <v/>
      </c>
      <c r="AA18" s="22" t="str">
        <f t="shared" ref="AA18:AA81" si="13">IF($U18="RO3_2. START",$F18-$G18,"")</f>
        <v/>
      </c>
      <c r="AB18" s="22" t="str">
        <f t="shared" ref="AB18:AB81" si="14">IF($U18="RO2_2. START",$F18-$G18,"")</f>
        <v/>
      </c>
      <c r="AC18" s="22" t="str">
        <f t="shared" ref="AC18:AC81" si="15">IF($U18="RO1_2. START",$F18-$G18,"")</f>
        <v/>
      </c>
      <c r="AD18" s="22" t="str">
        <f t="shared" ref="AD18:AD81" si="16">IF($U18="RO-V_2. START",$F18-$G18,"")</f>
        <v/>
      </c>
      <c r="AE18" s="22" t="str">
        <f t="shared" ref="AE18:AE81" si="17">IF($U18="RO-Z_2. START",$F18-$G18,"")</f>
        <v/>
      </c>
      <c r="AF18" s="95">
        <f t="shared" si="3"/>
        <v>98.998676736111108</v>
      </c>
      <c r="AG18" s="22" t="str">
        <f t="shared" ref="AG18:AG81" si="18">IFERROR(IF($E18="RO3",$P18-$Q18,""),"")</f>
        <v/>
      </c>
      <c r="AH18" s="22" t="str">
        <f t="shared" ref="AH18:AH81" si="19">IFERROR(IF($E18="RO2",$P18-$Q18,""),"")</f>
        <v/>
      </c>
      <c r="AI18" s="22" t="str">
        <f t="shared" ref="AI18:AI81" si="20">IFERROR(IF($E18="RO1",$P18-$Q18,""),"")</f>
        <v/>
      </c>
      <c r="AJ18" s="22">
        <f t="shared" ref="AJ18:AJ81" si="21">IFERROR(IF($E18="RO-V",$P18-$Q18,""),"")</f>
        <v>98.998676736111108</v>
      </c>
      <c r="AK18" s="22" t="str">
        <f t="shared" ref="AK18:AK81" si="22">IFERROR(IF($E18="RO-Z",$P18-$Q18,""),"")</f>
        <v/>
      </c>
    </row>
    <row r="19" spans="1:37" x14ac:dyDescent="0.3">
      <c r="A19" s="37" t="str">
        <f>IF('Startovní listina'!A22="","",'Startovní listina'!A22)</f>
        <v>6</v>
      </c>
      <c r="B19" s="38" t="str">
        <f>IF('Startovní listina'!B22="","",'Startovní listina'!B22)</f>
        <v>Sommrová</v>
      </c>
      <c r="C19" s="38" t="str">
        <f>IF('Startovní listina'!D22="","",'Startovní listina'!D22)</f>
        <v>Terezka Dajavera</v>
      </c>
      <c r="D19" s="38" t="str">
        <f>IF('Startovní listina'!E22="","",'Startovní listina'!E22)</f>
        <v>BOC</v>
      </c>
      <c r="E19" s="61" t="str">
        <f>IF('Startovní listina'!F22="","",'Startovní listina'!F22)</f>
        <v>RO-V</v>
      </c>
      <c r="F19" s="159">
        <v>98</v>
      </c>
      <c r="G19" s="160">
        <v>1.2097222222222223E-3</v>
      </c>
      <c r="H19" s="62" t="str">
        <f t="shared" si="0"/>
        <v>V</v>
      </c>
      <c r="I19" s="38">
        <f t="shared" si="1"/>
        <v>3</v>
      </c>
      <c r="J19" s="104" t="str">
        <f>IF('Startovní listina'!H22="","",'Startovní listina'!H22)</f>
        <v>1. START</v>
      </c>
      <c r="K19" s="109" t="str">
        <f>IF('Startovní listina'!I22="","",'Startovní listina'!I22)</f>
        <v>Veronika Kučeriková (CZ)</v>
      </c>
      <c r="L19" s="110"/>
      <c r="M19" s="178"/>
      <c r="N19" s="186"/>
      <c r="O19" s="185"/>
      <c r="P19" s="181">
        <f t="shared" si="4"/>
        <v>98</v>
      </c>
      <c r="Q19" s="170">
        <f t="shared" si="5"/>
        <v>1.2097222222222223E-3</v>
      </c>
      <c r="R19" s="171">
        <f t="shared" si="6"/>
        <v>3</v>
      </c>
      <c r="T19" s="22" t="str">
        <f t="shared" si="2"/>
        <v>Sommrová_Terezka Dajavera_RO-V</v>
      </c>
      <c r="U19" s="22" t="str">
        <f t="shared" si="7"/>
        <v>RO-V_1. START</v>
      </c>
      <c r="V19" s="22" t="str">
        <f t="shared" si="8"/>
        <v/>
      </c>
      <c r="W19" s="22" t="str">
        <f t="shared" si="9"/>
        <v/>
      </c>
      <c r="X19" s="22" t="str">
        <f t="shared" si="10"/>
        <v/>
      </c>
      <c r="Y19" s="22">
        <f t="shared" si="11"/>
        <v>97.998790277777772</v>
      </c>
      <c r="Z19" s="22" t="str">
        <f t="shared" si="12"/>
        <v/>
      </c>
      <c r="AA19" s="22" t="str">
        <f t="shared" si="13"/>
        <v/>
      </c>
      <c r="AB19" s="22" t="str">
        <f t="shared" si="14"/>
        <v/>
      </c>
      <c r="AC19" s="22" t="str">
        <f t="shared" si="15"/>
        <v/>
      </c>
      <c r="AD19" s="22" t="str">
        <f t="shared" si="16"/>
        <v/>
      </c>
      <c r="AE19" s="22" t="str">
        <f t="shared" si="17"/>
        <v/>
      </c>
      <c r="AF19" s="95">
        <f t="shared" si="3"/>
        <v>97.998790277777772</v>
      </c>
      <c r="AG19" s="22" t="str">
        <f t="shared" si="18"/>
        <v/>
      </c>
      <c r="AH19" s="22" t="str">
        <f t="shared" si="19"/>
        <v/>
      </c>
      <c r="AI19" s="22" t="str">
        <f t="shared" si="20"/>
        <v/>
      </c>
      <c r="AJ19" s="22">
        <f t="shared" si="21"/>
        <v>97.998790277777772</v>
      </c>
      <c r="AK19" s="22" t="str">
        <f t="shared" si="22"/>
        <v/>
      </c>
    </row>
    <row r="20" spans="1:37" x14ac:dyDescent="0.3">
      <c r="A20" s="37" t="str">
        <f>IF('Startovní listina'!A17="","",'Startovní listina'!A17)</f>
        <v>1</v>
      </c>
      <c r="B20" s="38" t="str">
        <f>IF('Startovní listina'!B17="","",'Startovní listina'!B17)</f>
        <v>Trinčková</v>
      </c>
      <c r="C20" s="38" t="str">
        <f>IF('Startovní listina'!D17="","",'Startovní listina'!D17)</f>
        <v>Xyro Black ze Shetlandů</v>
      </c>
      <c r="D20" s="38" t="str">
        <f>IF('Startovní listina'!E17="","",'Startovní listina'!E17)</f>
        <v>SHE</v>
      </c>
      <c r="E20" s="61" t="str">
        <f>IF('Startovní listina'!F17="","",'Startovní listina'!F17)</f>
        <v>RO-V</v>
      </c>
      <c r="F20" s="159">
        <v>96</v>
      </c>
      <c r="G20" s="160">
        <v>1.9096064814814815E-3</v>
      </c>
      <c r="H20" s="62" t="str">
        <f t="shared" si="0"/>
        <v>V</v>
      </c>
      <c r="I20" s="38">
        <f t="shared" si="1"/>
        <v>4</v>
      </c>
      <c r="J20" s="104" t="str">
        <f>IF('Startovní listina'!H17="","",'Startovní listina'!H17)</f>
        <v>1. START</v>
      </c>
      <c r="K20" s="109" t="str">
        <f>IF('Startovní listina'!I17="","",'Startovní listina'!I17)</f>
        <v>Veronika Kučeriková (CZ)</v>
      </c>
      <c r="L20" s="110"/>
      <c r="M20" s="178"/>
      <c r="N20" s="186"/>
      <c r="O20" s="185"/>
      <c r="P20" s="181">
        <f t="shared" si="4"/>
        <v>96</v>
      </c>
      <c r="Q20" s="170">
        <f t="shared" si="5"/>
        <v>1.9096064814814815E-3</v>
      </c>
      <c r="R20" s="171">
        <f t="shared" si="6"/>
        <v>4</v>
      </c>
      <c r="T20" s="22" t="str">
        <f t="shared" si="2"/>
        <v>Trinčková_Xyro Black ze Shetlandů_RO-V</v>
      </c>
      <c r="U20" s="22" t="str">
        <f t="shared" si="7"/>
        <v>RO-V_1. START</v>
      </c>
      <c r="V20" s="22" t="str">
        <f t="shared" si="8"/>
        <v/>
      </c>
      <c r="W20" s="22" t="str">
        <f t="shared" si="9"/>
        <v/>
      </c>
      <c r="X20" s="22" t="str">
        <f t="shared" si="10"/>
        <v/>
      </c>
      <c r="Y20" s="22">
        <f t="shared" si="11"/>
        <v>95.998090393518524</v>
      </c>
      <c r="Z20" s="22" t="str">
        <f t="shared" si="12"/>
        <v/>
      </c>
      <c r="AA20" s="22" t="str">
        <f t="shared" si="13"/>
        <v/>
      </c>
      <c r="AB20" s="22" t="str">
        <f t="shared" si="14"/>
        <v/>
      </c>
      <c r="AC20" s="22" t="str">
        <f t="shared" si="15"/>
        <v/>
      </c>
      <c r="AD20" s="22" t="str">
        <f t="shared" si="16"/>
        <v/>
      </c>
      <c r="AE20" s="22" t="str">
        <f t="shared" si="17"/>
        <v/>
      </c>
      <c r="AF20" s="95">
        <f t="shared" si="3"/>
        <v>95.998090393518524</v>
      </c>
      <c r="AG20" s="22" t="str">
        <f t="shared" si="18"/>
        <v/>
      </c>
      <c r="AH20" s="22" t="str">
        <f t="shared" si="19"/>
        <v/>
      </c>
      <c r="AI20" s="22" t="str">
        <f t="shared" si="20"/>
        <v/>
      </c>
      <c r="AJ20" s="22">
        <f t="shared" si="21"/>
        <v>95.998090393518524</v>
      </c>
      <c r="AK20" s="22" t="str">
        <f t="shared" si="22"/>
        <v/>
      </c>
    </row>
    <row r="21" spans="1:37" x14ac:dyDescent="0.3">
      <c r="A21" s="37" t="str">
        <f>IF('Startovní listina'!A19="","",'Startovní listina'!A19)</f>
        <v>3</v>
      </c>
      <c r="B21" s="38" t="str">
        <f>IF('Startovní listina'!B19="","",'Startovní listina'!B19)</f>
        <v>Březinová</v>
      </c>
      <c r="C21" s="38" t="str">
        <f>IF('Startovní listina'!D19="","",'Startovní listina'!D19)</f>
        <v xml:space="preserve">Jabba </v>
      </c>
      <c r="D21" s="38" t="str">
        <f>IF('Startovní listina'!E19="","",'Startovní listina'!E19)</f>
        <v>XJRT</v>
      </c>
      <c r="E21" s="61" t="str">
        <f>IF('Startovní listina'!F19="","",'Startovní listina'!F19)</f>
        <v>RO-V</v>
      </c>
      <c r="F21" s="159">
        <v>85</v>
      </c>
      <c r="G21" s="160">
        <v>1.2728009259259259E-3</v>
      </c>
      <c r="H21" s="62" t="str">
        <f t="shared" si="0"/>
        <v>VD</v>
      </c>
      <c r="I21" s="38">
        <f t="shared" si="1"/>
        <v>5</v>
      </c>
      <c r="J21" s="104" t="str">
        <f>IF('Startovní listina'!H19="","",'Startovní listina'!H19)</f>
        <v>1. START</v>
      </c>
      <c r="K21" s="109" t="str">
        <f>IF('Startovní listina'!I19="","",'Startovní listina'!I19)</f>
        <v>Veronika Kučeriková (CZ)</v>
      </c>
      <c r="L21" s="110"/>
      <c r="M21" s="178"/>
      <c r="N21" s="186"/>
      <c r="O21" s="185"/>
      <c r="P21" s="181">
        <f t="shared" si="4"/>
        <v>85</v>
      </c>
      <c r="Q21" s="170">
        <f t="shared" si="5"/>
        <v>1.2728009259259259E-3</v>
      </c>
      <c r="R21" s="171">
        <f t="shared" si="6"/>
        <v>5</v>
      </c>
      <c r="T21" s="22" t="str">
        <f t="shared" si="2"/>
        <v>Březinová_Jabba _RO-V</v>
      </c>
      <c r="U21" s="22" t="str">
        <f t="shared" si="7"/>
        <v>RO-V_1. START</v>
      </c>
      <c r="V21" s="22" t="str">
        <f t="shared" si="8"/>
        <v/>
      </c>
      <c r="W21" s="22" t="str">
        <f t="shared" si="9"/>
        <v/>
      </c>
      <c r="X21" s="22" t="str">
        <f t="shared" si="10"/>
        <v/>
      </c>
      <c r="Y21" s="22">
        <f t="shared" si="11"/>
        <v>84.998727199074068</v>
      </c>
      <c r="Z21" s="22" t="str">
        <f t="shared" si="12"/>
        <v/>
      </c>
      <c r="AA21" s="22" t="str">
        <f t="shared" si="13"/>
        <v/>
      </c>
      <c r="AB21" s="22" t="str">
        <f t="shared" si="14"/>
        <v/>
      </c>
      <c r="AC21" s="22" t="str">
        <f t="shared" si="15"/>
        <v/>
      </c>
      <c r="AD21" s="22" t="str">
        <f t="shared" si="16"/>
        <v/>
      </c>
      <c r="AE21" s="22" t="str">
        <f t="shared" si="17"/>
        <v/>
      </c>
      <c r="AF21" s="95">
        <f t="shared" si="3"/>
        <v>84.998727199074068</v>
      </c>
      <c r="AG21" s="22" t="str">
        <f t="shared" si="18"/>
        <v/>
      </c>
      <c r="AH21" s="22" t="str">
        <f t="shared" si="19"/>
        <v/>
      </c>
      <c r="AI21" s="22" t="str">
        <f t="shared" si="20"/>
        <v/>
      </c>
      <c r="AJ21" s="22">
        <f t="shared" si="21"/>
        <v>84.998727199074068</v>
      </c>
      <c r="AK21" s="22" t="str">
        <f t="shared" si="22"/>
        <v/>
      </c>
    </row>
    <row r="22" spans="1:37" x14ac:dyDescent="0.3">
      <c r="A22" s="37" t="str">
        <f>IF('Startovní listina'!A18="","",'Startovní listina'!A18)</f>
        <v>2</v>
      </c>
      <c r="B22" s="38" t="str">
        <f>IF('Startovní listina'!B18="","",'Startovní listina'!B18)</f>
        <v>Šimunková</v>
      </c>
      <c r="C22" s="38" t="str">
        <f>IF('Startovní listina'!D18="","",'Startovní listina'!D18)</f>
        <v>Bellinda z Kutských luk</v>
      </c>
      <c r="D22" s="38" t="str">
        <f>IF('Startovní listina'!E18="","",'Startovní listina'!E18)</f>
        <v>CCH</v>
      </c>
      <c r="E22" s="61" t="str">
        <f>IF('Startovní listina'!F18="","",'Startovní listina'!F18)</f>
        <v>RO-V</v>
      </c>
      <c r="F22" s="159">
        <v>85</v>
      </c>
      <c r="G22" s="160">
        <v>2.7390046296296299E-3</v>
      </c>
      <c r="H22" s="62" t="str">
        <f t="shared" si="0"/>
        <v>VD</v>
      </c>
      <c r="I22" s="38">
        <f t="shared" si="1"/>
        <v>6</v>
      </c>
      <c r="J22" s="104" t="str">
        <f>IF('Startovní listina'!H18="","",'Startovní listina'!H18)</f>
        <v>1. START</v>
      </c>
      <c r="K22" s="109" t="str">
        <f>IF('Startovní listina'!I18="","",'Startovní listina'!I18)</f>
        <v>Veronika Kučeriková (CZ)</v>
      </c>
      <c r="L22" s="110"/>
      <c r="M22" s="178"/>
      <c r="N22" s="187"/>
      <c r="O22" s="185"/>
      <c r="P22" s="181">
        <f t="shared" si="4"/>
        <v>85</v>
      </c>
      <c r="Q22" s="170">
        <f t="shared" si="5"/>
        <v>2.7390046296296299E-3</v>
      </c>
      <c r="R22" s="171">
        <f t="shared" si="6"/>
        <v>6</v>
      </c>
      <c r="T22" s="22" t="str">
        <f t="shared" si="2"/>
        <v>Šimunková_Bellinda z Kutských luk_RO-V</v>
      </c>
      <c r="U22" s="22" t="str">
        <f t="shared" si="7"/>
        <v>RO-V_1. START</v>
      </c>
      <c r="V22" s="22" t="str">
        <f t="shared" si="8"/>
        <v/>
      </c>
      <c r="W22" s="22" t="str">
        <f t="shared" si="9"/>
        <v/>
      </c>
      <c r="X22" s="22" t="str">
        <f t="shared" si="10"/>
        <v/>
      </c>
      <c r="Y22" s="22">
        <f t="shared" si="11"/>
        <v>84.997260995370368</v>
      </c>
      <c r="Z22" s="22" t="str">
        <f t="shared" si="12"/>
        <v/>
      </c>
      <c r="AA22" s="22" t="str">
        <f t="shared" si="13"/>
        <v/>
      </c>
      <c r="AB22" s="22" t="str">
        <f t="shared" si="14"/>
        <v/>
      </c>
      <c r="AC22" s="22" t="str">
        <f t="shared" si="15"/>
        <v/>
      </c>
      <c r="AD22" s="22" t="str">
        <f t="shared" si="16"/>
        <v/>
      </c>
      <c r="AE22" s="22" t="str">
        <f t="shared" si="17"/>
        <v/>
      </c>
      <c r="AF22" s="95">
        <f t="shared" si="3"/>
        <v>84.997260995370368</v>
      </c>
      <c r="AG22" s="22" t="str">
        <f t="shared" si="18"/>
        <v/>
      </c>
      <c r="AH22" s="22" t="str">
        <f t="shared" si="19"/>
        <v/>
      </c>
      <c r="AI22" s="22" t="str">
        <f t="shared" si="20"/>
        <v/>
      </c>
      <c r="AJ22" s="22">
        <f t="shared" si="21"/>
        <v>84.997260995370368</v>
      </c>
      <c r="AK22" s="22" t="str">
        <f t="shared" si="22"/>
        <v/>
      </c>
    </row>
    <row r="23" spans="1:37" x14ac:dyDescent="0.3">
      <c r="A23" s="37" t="str">
        <f>IF('Startovní listina'!A21="","",'Startovní listina'!A21)</f>
        <v>5</v>
      </c>
      <c r="B23" s="38" t="str">
        <f>IF('Startovní listina'!B21="","",'Startovní listina'!B21)</f>
        <v>Štursová</v>
      </c>
      <c r="C23" s="38" t="str">
        <f>IF('Startovní listina'!D21="","",'Startovní listina'!D21)</f>
        <v>Láska Srdcové eso</v>
      </c>
      <c r="D23" s="38" t="str">
        <f>IF('Startovní listina'!E21="","",'Startovní listina'!E21)</f>
        <v>AUO</v>
      </c>
      <c r="E23" s="61" t="str">
        <f>IF('Startovní listina'!F21="","",'Startovní listina'!F21)</f>
        <v>RO-V</v>
      </c>
      <c r="F23" s="159">
        <v>73</v>
      </c>
      <c r="G23" s="160">
        <v>1.1738425925925926E-3</v>
      </c>
      <c r="H23" s="62" t="str">
        <f t="shared" si="0"/>
        <v>D</v>
      </c>
      <c r="I23" s="38">
        <f t="shared" si="1"/>
        <v>7</v>
      </c>
      <c r="J23" s="104" t="str">
        <f>IF('Startovní listina'!H21="","",'Startovní listina'!H21)</f>
        <v>1. START</v>
      </c>
      <c r="K23" s="109" t="str">
        <f>IF('Startovní listina'!I21="","",'Startovní listina'!I21)</f>
        <v>Veronika Kučeriková (CZ)</v>
      </c>
      <c r="L23" s="110"/>
      <c r="M23" s="178"/>
      <c r="N23" s="187"/>
      <c r="O23" s="185"/>
      <c r="P23" s="181">
        <f t="shared" si="4"/>
        <v>73</v>
      </c>
      <c r="Q23" s="170">
        <f t="shared" si="5"/>
        <v>1.1738425925925926E-3</v>
      </c>
      <c r="R23" s="171">
        <f t="shared" si="6"/>
        <v>7</v>
      </c>
      <c r="T23" s="22" t="str">
        <f t="shared" si="2"/>
        <v>Štursová_Láska Srdcové eso_RO-V</v>
      </c>
      <c r="U23" s="22" t="str">
        <f t="shared" si="7"/>
        <v>RO-V_1. START</v>
      </c>
      <c r="V23" s="22" t="str">
        <f t="shared" si="8"/>
        <v/>
      </c>
      <c r="W23" s="22" t="str">
        <f t="shared" si="9"/>
        <v/>
      </c>
      <c r="X23" s="22" t="str">
        <f t="shared" si="10"/>
        <v/>
      </c>
      <c r="Y23" s="22">
        <f t="shared" si="11"/>
        <v>72.998826157407407</v>
      </c>
      <c r="Z23" s="22" t="str">
        <f t="shared" si="12"/>
        <v/>
      </c>
      <c r="AA23" s="22" t="str">
        <f t="shared" si="13"/>
        <v/>
      </c>
      <c r="AB23" s="22" t="str">
        <f t="shared" si="14"/>
        <v/>
      </c>
      <c r="AC23" s="22" t="str">
        <f t="shared" si="15"/>
        <v/>
      </c>
      <c r="AD23" s="22" t="str">
        <f t="shared" si="16"/>
        <v/>
      </c>
      <c r="AE23" s="22" t="str">
        <f t="shared" si="17"/>
        <v/>
      </c>
      <c r="AF23" s="95">
        <f t="shared" si="3"/>
        <v>72.998826157407407</v>
      </c>
      <c r="AG23" s="22" t="str">
        <f t="shared" si="18"/>
        <v/>
      </c>
      <c r="AH23" s="22" t="str">
        <f t="shared" si="19"/>
        <v/>
      </c>
      <c r="AI23" s="22" t="str">
        <f t="shared" si="20"/>
        <v/>
      </c>
      <c r="AJ23" s="22">
        <f t="shared" si="21"/>
        <v>72.998826157407407</v>
      </c>
      <c r="AK23" s="22" t="str">
        <f t="shared" si="22"/>
        <v/>
      </c>
    </row>
    <row r="24" spans="1:37" x14ac:dyDescent="0.3">
      <c r="A24" s="37" t="str">
        <f>IF('Startovní listina'!A24="","",'Startovní listina'!A24)</f>
        <v>8</v>
      </c>
      <c r="B24" s="38" t="str">
        <f>IF('Startovní listina'!B24="","",'Startovní listina'!B24)</f>
        <v/>
      </c>
      <c r="C24" s="38" t="str">
        <f>IF('Startovní listina'!D24="","",'Startovní listina'!D24)</f>
        <v/>
      </c>
      <c r="D24" s="38" t="str">
        <f>IF('Startovní listina'!E24="","",'Startovní listina'!E24)</f>
        <v/>
      </c>
      <c r="E24" s="61" t="str">
        <f>IF('Startovní listina'!F24="","",'Startovní listina'!F24)</f>
        <v/>
      </c>
      <c r="F24" s="159"/>
      <c r="G24" s="160"/>
      <c r="H24" s="62" t="str">
        <f t="shared" si="0"/>
        <v/>
      </c>
      <c r="I24" s="38" t="str">
        <f t="shared" si="1"/>
        <v/>
      </c>
      <c r="J24" s="104" t="str">
        <f>IF('Startovní listina'!H24="","",'Startovní listina'!H24)</f>
        <v/>
      </c>
      <c r="K24" s="109" t="str">
        <f>IF('Startovní listina'!I24="","",'Startovní listina'!I24)</f>
        <v/>
      </c>
      <c r="L24" s="110"/>
      <c r="M24" s="178"/>
      <c r="N24" s="187"/>
      <c r="O24" s="185"/>
      <c r="P24" s="181">
        <f t="shared" si="4"/>
        <v>0</v>
      </c>
      <c r="Q24" s="170">
        <f t="shared" si="5"/>
        <v>0</v>
      </c>
      <c r="R24" s="171" t="str">
        <f t="shared" si="6"/>
        <v/>
      </c>
      <c r="T24" s="22" t="str">
        <f t="shared" si="2"/>
        <v>__</v>
      </c>
      <c r="U24" s="22" t="str">
        <f t="shared" si="7"/>
        <v>_</v>
      </c>
      <c r="V24" s="22" t="str">
        <f t="shared" si="8"/>
        <v/>
      </c>
      <c r="W24" s="22" t="str">
        <f t="shared" si="9"/>
        <v/>
      </c>
      <c r="X24" s="22" t="str">
        <f t="shared" si="10"/>
        <v/>
      </c>
      <c r="Y24" s="22" t="str">
        <f t="shared" si="11"/>
        <v/>
      </c>
      <c r="Z24" s="22" t="str">
        <f t="shared" si="12"/>
        <v/>
      </c>
      <c r="AA24" s="22" t="str">
        <f t="shared" si="13"/>
        <v/>
      </c>
      <c r="AB24" s="22" t="str">
        <f t="shared" si="14"/>
        <v/>
      </c>
      <c r="AC24" s="22" t="str">
        <f t="shared" si="15"/>
        <v/>
      </c>
      <c r="AD24" s="22" t="str">
        <f t="shared" si="16"/>
        <v/>
      </c>
      <c r="AE24" s="22" t="str">
        <f t="shared" si="17"/>
        <v/>
      </c>
      <c r="AF24" s="95" t="str">
        <f t="shared" si="3"/>
        <v/>
      </c>
      <c r="AG24" s="22" t="str">
        <f t="shared" si="18"/>
        <v/>
      </c>
      <c r="AH24" s="22" t="str">
        <f t="shared" si="19"/>
        <v/>
      </c>
      <c r="AI24" s="22" t="str">
        <f t="shared" si="20"/>
        <v/>
      </c>
      <c r="AJ24" s="22" t="str">
        <f t="shared" si="21"/>
        <v/>
      </c>
      <c r="AK24" s="22" t="str">
        <f t="shared" si="22"/>
        <v/>
      </c>
    </row>
    <row r="25" spans="1:37" x14ac:dyDescent="0.3">
      <c r="A25" s="37" t="str">
        <f>IF('Startovní listina'!A25="","",'Startovní listina'!A25)</f>
        <v>9</v>
      </c>
      <c r="B25" s="38" t="str">
        <f>IF('Startovní listina'!B25="","",'Startovní listina'!B25)</f>
        <v/>
      </c>
      <c r="C25" s="38" t="str">
        <f>IF('Startovní listina'!D25="","",'Startovní listina'!D25)</f>
        <v/>
      </c>
      <c r="D25" s="38" t="str">
        <f>IF('Startovní listina'!E25="","",'Startovní listina'!E25)</f>
        <v/>
      </c>
      <c r="E25" s="61" t="str">
        <f>IF('Startovní listina'!F25="","",'Startovní listina'!F25)</f>
        <v/>
      </c>
      <c r="F25" s="159"/>
      <c r="G25" s="160"/>
      <c r="H25" s="62" t="str">
        <f t="shared" si="0"/>
        <v/>
      </c>
      <c r="I25" s="38" t="str">
        <f t="shared" si="1"/>
        <v/>
      </c>
      <c r="J25" s="104" t="str">
        <f>IF('Startovní listina'!H25="","",'Startovní listina'!H25)</f>
        <v/>
      </c>
      <c r="K25" s="109" t="str">
        <f>IF('Startovní listina'!I25="","",'Startovní listina'!I25)</f>
        <v/>
      </c>
      <c r="L25" s="110"/>
      <c r="M25" s="178"/>
      <c r="N25" s="187"/>
      <c r="O25" s="185"/>
      <c r="P25" s="181">
        <f t="shared" si="4"/>
        <v>0</v>
      </c>
      <c r="Q25" s="170">
        <f t="shared" si="5"/>
        <v>0</v>
      </c>
      <c r="R25" s="171" t="str">
        <f t="shared" si="6"/>
        <v/>
      </c>
      <c r="T25" s="22" t="str">
        <f t="shared" si="2"/>
        <v>__</v>
      </c>
      <c r="U25" s="22" t="str">
        <f t="shared" si="7"/>
        <v>_</v>
      </c>
      <c r="V25" s="22" t="str">
        <f t="shared" si="8"/>
        <v/>
      </c>
      <c r="W25" s="22" t="str">
        <f t="shared" si="9"/>
        <v/>
      </c>
      <c r="X25" s="22" t="str">
        <f t="shared" si="10"/>
        <v/>
      </c>
      <c r="Y25" s="22" t="str">
        <f t="shared" si="11"/>
        <v/>
      </c>
      <c r="Z25" s="22" t="str">
        <f t="shared" si="12"/>
        <v/>
      </c>
      <c r="AA25" s="22" t="str">
        <f t="shared" si="13"/>
        <v/>
      </c>
      <c r="AB25" s="22" t="str">
        <f t="shared" si="14"/>
        <v/>
      </c>
      <c r="AC25" s="22" t="str">
        <f t="shared" si="15"/>
        <v/>
      </c>
      <c r="AD25" s="22" t="str">
        <f t="shared" si="16"/>
        <v/>
      </c>
      <c r="AE25" s="22" t="str">
        <f t="shared" si="17"/>
        <v/>
      </c>
      <c r="AF25" s="95" t="str">
        <f t="shared" si="3"/>
        <v/>
      </c>
      <c r="AG25" s="22" t="str">
        <f t="shared" si="18"/>
        <v/>
      </c>
      <c r="AH25" s="22" t="str">
        <f t="shared" si="19"/>
        <v/>
      </c>
      <c r="AI25" s="22" t="str">
        <f t="shared" si="20"/>
        <v/>
      </c>
      <c r="AJ25" s="22" t="str">
        <f t="shared" si="21"/>
        <v/>
      </c>
      <c r="AK25" s="22" t="str">
        <f t="shared" si="22"/>
        <v/>
      </c>
    </row>
    <row r="26" spans="1:37" x14ac:dyDescent="0.3">
      <c r="A26" s="37" t="str">
        <f>IF('Startovní listina'!A26="","",'Startovní listina'!A26)</f>
        <v>10</v>
      </c>
      <c r="B26" s="38" t="str">
        <f>IF('Startovní listina'!B26="","",'Startovní listina'!B26)</f>
        <v/>
      </c>
      <c r="C26" s="38" t="str">
        <f>IF('Startovní listina'!D26="","",'Startovní listina'!D26)</f>
        <v/>
      </c>
      <c r="D26" s="38" t="str">
        <f>IF('Startovní listina'!E26="","",'Startovní listina'!E26)</f>
        <v/>
      </c>
      <c r="E26" s="61" t="str">
        <f>IF('Startovní listina'!F26="","",'Startovní listina'!F26)</f>
        <v/>
      </c>
      <c r="F26" s="159"/>
      <c r="G26" s="160"/>
      <c r="H26" s="62" t="str">
        <f t="shared" si="0"/>
        <v/>
      </c>
      <c r="I26" s="38" t="str">
        <f t="shared" si="1"/>
        <v/>
      </c>
      <c r="J26" s="104" t="str">
        <f>IF('Startovní listina'!H26="","",'Startovní listina'!H26)</f>
        <v/>
      </c>
      <c r="K26" s="109" t="str">
        <f>IF('Startovní listina'!I26="","",'Startovní listina'!I26)</f>
        <v/>
      </c>
      <c r="L26" s="110"/>
      <c r="M26" s="178"/>
      <c r="N26" s="187"/>
      <c r="O26" s="185"/>
      <c r="P26" s="181">
        <f t="shared" si="4"/>
        <v>0</v>
      </c>
      <c r="Q26" s="170">
        <f t="shared" si="5"/>
        <v>0</v>
      </c>
      <c r="R26" s="171" t="str">
        <f t="shared" si="6"/>
        <v/>
      </c>
      <c r="T26" s="22" t="str">
        <f t="shared" si="2"/>
        <v>__</v>
      </c>
      <c r="U26" s="22" t="str">
        <f t="shared" si="7"/>
        <v>_</v>
      </c>
      <c r="V26" s="22" t="str">
        <f t="shared" si="8"/>
        <v/>
      </c>
      <c r="W26" s="22" t="str">
        <f t="shared" si="9"/>
        <v/>
      </c>
      <c r="X26" s="22" t="str">
        <f t="shared" si="10"/>
        <v/>
      </c>
      <c r="Y26" s="22" t="str">
        <f t="shared" si="11"/>
        <v/>
      </c>
      <c r="Z26" s="22" t="str">
        <f t="shared" si="12"/>
        <v/>
      </c>
      <c r="AA26" s="22" t="str">
        <f t="shared" si="13"/>
        <v/>
      </c>
      <c r="AB26" s="22" t="str">
        <f t="shared" si="14"/>
        <v/>
      </c>
      <c r="AC26" s="22" t="str">
        <f t="shared" si="15"/>
        <v/>
      </c>
      <c r="AD26" s="22" t="str">
        <f t="shared" si="16"/>
        <v/>
      </c>
      <c r="AE26" s="22" t="str">
        <f t="shared" si="17"/>
        <v/>
      </c>
      <c r="AF26" s="95" t="str">
        <f t="shared" si="3"/>
        <v/>
      </c>
      <c r="AG26" s="22" t="str">
        <f t="shared" si="18"/>
        <v/>
      </c>
      <c r="AH26" s="22" t="str">
        <f t="shared" si="19"/>
        <v/>
      </c>
      <c r="AI26" s="22" t="str">
        <f t="shared" si="20"/>
        <v/>
      </c>
      <c r="AJ26" s="22" t="str">
        <f t="shared" si="21"/>
        <v/>
      </c>
      <c r="AK26" s="22" t="str">
        <f t="shared" si="22"/>
        <v/>
      </c>
    </row>
    <row r="27" spans="1:37" x14ac:dyDescent="0.3">
      <c r="A27" s="37" t="str">
        <f>IF('Startovní listina'!A27="","",'Startovní listina'!A27)</f>
        <v>11</v>
      </c>
      <c r="B27" s="38" t="str">
        <f>IF('Startovní listina'!B27="","",'Startovní listina'!B27)</f>
        <v/>
      </c>
      <c r="C27" s="38" t="str">
        <f>IF('Startovní listina'!D27="","",'Startovní listina'!D27)</f>
        <v/>
      </c>
      <c r="D27" s="38" t="str">
        <f>IF('Startovní listina'!E27="","",'Startovní listina'!E27)</f>
        <v/>
      </c>
      <c r="E27" s="61" t="str">
        <f>IF('Startovní listina'!F27="","",'Startovní listina'!F27)</f>
        <v/>
      </c>
      <c r="F27" s="159"/>
      <c r="G27" s="160"/>
      <c r="H27" s="62" t="str">
        <f t="shared" si="0"/>
        <v/>
      </c>
      <c r="I27" s="38" t="str">
        <f t="shared" si="1"/>
        <v/>
      </c>
      <c r="J27" s="104" t="str">
        <f>IF('Startovní listina'!H27="","",'Startovní listina'!H27)</f>
        <v/>
      </c>
      <c r="K27" s="109" t="str">
        <f>IF('Startovní listina'!I27="","",'Startovní listina'!I27)</f>
        <v/>
      </c>
      <c r="L27" s="110"/>
      <c r="M27" s="178"/>
      <c r="N27" s="187"/>
      <c r="O27" s="185"/>
      <c r="P27" s="181">
        <f t="shared" si="4"/>
        <v>0</v>
      </c>
      <c r="Q27" s="170">
        <f t="shared" si="5"/>
        <v>0</v>
      </c>
      <c r="R27" s="171" t="str">
        <f t="shared" si="6"/>
        <v/>
      </c>
      <c r="T27" s="22" t="str">
        <f t="shared" si="2"/>
        <v>__</v>
      </c>
      <c r="U27" s="22" t="str">
        <f t="shared" si="7"/>
        <v>_</v>
      </c>
      <c r="V27" s="22" t="str">
        <f t="shared" si="8"/>
        <v/>
      </c>
      <c r="W27" s="22" t="str">
        <f t="shared" si="9"/>
        <v/>
      </c>
      <c r="X27" s="22" t="str">
        <f t="shared" si="10"/>
        <v/>
      </c>
      <c r="Y27" s="22" t="str">
        <f t="shared" si="11"/>
        <v/>
      </c>
      <c r="Z27" s="22" t="str">
        <f t="shared" si="12"/>
        <v/>
      </c>
      <c r="AA27" s="22" t="str">
        <f t="shared" si="13"/>
        <v/>
      </c>
      <c r="AB27" s="22" t="str">
        <f t="shared" si="14"/>
        <v/>
      </c>
      <c r="AC27" s="22" t="str">
        <f t="shared" si="15"/>
        <v/>
      </c>
      <c r="AD27" s="22" t="str">
        <f t="shared" si="16"/>
        <v/>
      </c>
      <c r="AE27" s="22" t="str">
        <f t="shared" si="17"/>
        <v/>
      </c>
      <c r="AF27" s="95" t="str">
        <f t="shared" si="3"/>
        <v/>
      </c>
      <c r="AG27" s="22" t="str">
        <f t="shared" si="18"/>
        <v/>
      </c>
      <c r="AH27" s="22" t="str">
        <f t="shared" si="19"/>
        <v/>
      </c>
      <c r="AI27" s="22" t="str">
        <f t="shared" si="20"/>
        <v/>
      </c>
      <c r="AJ27" s="22" t="str">
        <f t="shared" si="21"/>
        <v/>
      </c>
      <c r="AK27" s="22" t="str">
        <f t="shared" si="22"/>
        <v/>
      </c>
    </row>
    <row r="28" spans="1:37" x14ac:dyDescent="0.3">
      <c r="A28" s="37" t="str">
        <f>IF('Startovní listina'!A28="","",'Startovní listina'!A28)</f>
        <v>12</v>
      </c>
      <c r="B28" s="38" t="str">
        <f>IF('Startovní listina'!B28="","",'Startovní listina'!B28)</f>
        <v/>
      </c>
      <c r="C28" s="38" t="str">
        <f>IF('Startovní listina'!D28="","",'Startovní listina'!D28)</f>
        <v/>
      </c>
      <c r="D28" s="38" t="str">
        <f>IF('Startovní listina'!E28="","",'Startovní listina'!E28)</f>
        <v/>
      </c>
      <c r="E28" s="61" t="str">
        <f>IF('Startovní listina'!F28="","",'Startovní listina'!F28)</f>
        <v/>
      </c>
      <c r="F28" s="159"/>
      <c r="G28" s="160"/>
      <c r="H28" s="62" t="str">
        <f t="shared" si="0"/>
        <v/>
      </c>
      <c r="I28" s="38" t="str">
        <f t="shared" si="1"/>
        <v/>
      </c>
      <c r="J28" s="104" t="str">
        <f>IF('Startovní listina'!H28="","",'Startovní listina'!H28)</f>
        <v/>
      </c>
      <c r="K28" s="109" t="str">
        <f>IF('Startovní listina'!I28="","",'Startovní listina'!I28)</f>
        <v/>
      </c>
      <c r="L28" s="110"/>
      <c r="M28" s="178"/>
      <c r="N28" s="187"/>
      <c r="O28" s="185"/>
      <c r="P28" s="181">
        <f t="shared" si="4"/>
        <v>0</v>
      </c>
      <c r="Q28" s="170">
        <f t="shared" si="5"/>
        <v>0</v>
      </c>
      <c r="R28" s="171" t="str">
        <f t="shared" si="6"/>
        <v/>
      </c>
      <c r="T28" s="22" t="str">
        <f t="shared" si="2"/>
        <v>__</v>
      </c>
      <c r="U28" s="22" t="str">
        <f t="shared" si="7"/>
        <v>_</v>
      </c>
      <c r="V28" s="22" t="str">
        <f t="shared" si="8"/>
        <v/>
      </c>
      <c r="W28" s="22" t="str">
        <f t="shared" si="9"/>
        <v/>
      </c>
      <c r="X28" s="22" t="str">
        <f t="shared" si="10"/>
        <v/>
      </c>
      <c r="Y28" s="22" t="str">
        <f t="shared" si="11"/>
        <v/>
      </c>
      <c r="Z28" s="22" t="str">
        <f t="shared" si="12"/>
        <v/>
      </c>
      <c r="AA28" s="22" t="str">
        <f t="shared" si="13"/>
        <v/>
      </c>
      <c r="AB28" s="22" t="str">
        <f t="shared" si="14"/>
        <v/>
      </c>
      <c r="AC28" s="22" t="str">
        <f t="shared" si="15"/>
        <v/>
      </c>
      <c r="AD28" s="22" t="str">
        <f t="shared" si="16"/>
        <v/>
      </c>
      <c r="AE28" s="22" t="str">
        <f t="shared" si="17"/>
        <v/>
      </c>
      <c r="AF28" s="95" t="str">
        <f t="shared" si="3"/>
        <v/>
      </c>
      <c r="AG28" s="22" t="str">
        <f t="shared" si="18"/>
        <v/>
      </c>
      <c r="AH28" s="22" t="str">
        <f t="shared" si="19"/>
        <v/>
      </c>
      <c r="AI28" s="22" t="str">
        <f t="shared" si="20"/>
        <v/>
      </c>
      <c r="AJ28" s="22" t="str">
        <f t="shared" si="21"/>
        <v/>
      </c>
      <c r="AK28" s="22" t="str">
        <f t="shared" si="22"/>
        <v/>
      </c>
    </row>
    <row r="29" spans="1:37" x14ac:dyDescent="0.3">
      <c r="A29" s="37" t="str">
        <f>IF('Startovní listina'!A29="","",'Startovní listina'!A29)</f>
        <v>13</v>
      </c>
      <c r="B29" s="38" t="str">
        <f>IF('Startovní listina'!B29="","",'Startovní listina'!B29)</f>
        <v/>
      </c>
      <c r="C29" s="38" t="str">
        <f>IF('Startovní listina'!D29="","",'Startovní listina'!D29)</f>
        <v/>
      </c>
      <c r="D29" s="38" t="str">
        <f>IF('Startovní listina'!E29="","",'Startovní listina'!E29)</f>
        <v/>
      </c>
      <c r="E29" s="61" t="str">
        <f>IF('Startovní listina'!F29="","",'Startovní listina'!F29)</f>
        <v/>
      </c>
      <c r="F29" s="159"/>
      <c r="G29" s="160"/>
      <c r="H29" s="62" t="str">
        <f t="shared" si="0"/>
        <v/>
      </c>
      <c r="I29" s="38" t="str">
        <f t="shared" si="1"/>
        <v/>
      </c>
      <c r="J29" s="104" t="str">
        <f>IF('Startovní listina'!H29="","",'Startovní listina'!H29)</f>
        <v/>
      </c>
      <c r="K29" s="109" t="str">
        <f>IF('Startovní listina'!I29="","",'Startovní listina'!I29)</f>
        <v/>
      </c>
      <c r="L29" s="110"/>
      <c r="M29" s="178"/>
      <c r="N29" s="187"/>
      <c r="O29" s="185"/>
      <c r="P29" s="181">
        <f t="shared" si="4"/>
        <v>0</v>
      </c>
      <c r="Q29" s="170">
        <f t="shared" si="5"/>
        <v>0</v>
      </c>
      <c r="R29" s="171" t="str">
        <f t="shared" si="6"/>
        <v/>
      </c>
      <c r="T29" s="22" t="str">
        <f t="shared" si="2"/>
        <v>__</v>
      </c>
      <c r="U29" s="22" t="str">
        <f t="shared" si="7"/>
        <v>_</v>
      </c>
      <c r="V29" s="22" t="str">
        <f t="shared" si="8"/>
        <v/>
      </c>
      <c r="W29" s="22" t="str">
        <f t="shared" si="9"/>
        <v/>
      </c>
      <c r="X29" s="22" t="str">
        <f t="shared" si="10"/>
        <v/>
      </c>
      <c r="Y29" s="22" t="str">
        <f t="shared" si="11"/>
        <v/>
      </c>
      <c r="Z29" s="22" t="str">
        <f t="shared" si="12"/>
        <v/>
      </c>
      <c r="AA29" s="22" t="str">
        <f t="shared" si="13"/>
        <v/>
      </c>
      <c r="AB29" s="22" t="str">
        <f t="shared" si="14"/>
        <v/>
      </c>
      <c r="AC29" s="22" t="str">
        <f t="shared" si="15"/>
        <v/>
      </c>
      <c r="AD29" s="22" t="str">
        <f t="shared" si="16"/>
        <v/>
      </c>
      <c r="AE29" s="22" t="str">
        <f t="shared" si="17"/>
        <v/>
      </c>
      <c r="AF29" s="95" t="str">
        <f t="shared" si="3"/>
        <v/>
      </c>
      <c r="AG29" s="22" t="str">
        <f t="shared" si="18"/>
        <v/>
      </c>
      <c r="AH29" s="22" t="str">
        <f t="shared" si="19"/>
        <v/>
      </c>
      <c r="AI29" s="22" t="str">
        <f t="shared" si="20"/>
        <v/>
      </c>
      <c r="AJ29" s="22" t="str">
        <f t="shared" si="21"/>
        <v/>
      </c>
      <c r="AK29" s="22" t="str">
        <f t="shared" si="22"/>
        <v/>
      </c>
    </row>
    <row r="30" spans="1:37" x14ac:dyDescent="0.3">
      <c r="A30" s="37" t="str">
        <f>IF('Startovní listina'!A30="","",'Startovní listina'!A30)</f>
        <v>14</v>
      </c>
      <c r="B30" s="38" t="str">
        <f>IF('Startovní listina'!B30="","",'Startovní listina'!B30)</f>
        <v/>
      </c>
      <c r="C30" s="38" t="str">
        <f>IF('Startovní listina'!D30="","",'Startovní listina'!D30)</f>
        <v/>
      </c>
      <c r="D30" s="38" t="str">
        <f>IF('Startovní listina'!E30="","",'Startovní listina'!E30)</f>
        <v/>
      </c>
      <c r="E30" s="61" t="str">
        <f>IF('Startovní listina'!F30="","",'Startovní listina'!F30)</f>
        <v/>
      </c>
      <c r="F30" s="159"/>
      <c r="G30" s="160"/>
      <c r="H30" s="62" t="str">
        <f t="shared" si="0"/>
        <v/>
      </c>
      <c r="I30" s="38" t="str">
        <f t="shared" si="1"/>
        <v/>
      </c>
      <c r="J30" s="104" t="str">
        <f>IF('Startovní listina'!H30="","",'Startovní listina'!H30)</f>
        <v/>
      </c>
      <c r="K30" s="109" t="str">
        <f>IF('Startovní listina'!I30="","",'Startovní listina'!I30)</f>
        <v/>
      </c>
      <c r="L30" s="110"/>
      <c r="M30" s="178"/>
      <c r="N30" s="187"/>
      <c r="O30" s="185"/>
      <c r="P30" s="181">
        <f t="shared" si="4"/>
        <v>0</v>
      </c>
      <c r="Q30" s="170">
        <f t="shared" si="5"/>
        <v>0</v>
      </c>
      <c r="R30" s="171" t="str">
        <f t="shared" si="6"/>
        <v/>
      </c>
      <c r="T30" s="22" t="str">
        <f t="shared" si="2"/>
        <v>__</v>
      </c>
      <c r="U30" s="22" t="str">
        <f t="shared" si="7"/>
        <v>_</v>
      </c>
      <c r="V30" s="22" t="str">
        <f t="shared" si="8"/>
        <v/>
      </c>
      <c r="W30" s="22" t="str">
        <f t="shared" si="9"/>
        <v/>
      </c>
      <c r="X30" s="22" t="str">
        <f t="shared" si="10"/>
        <v/>
      </c>
      <c r="Y30" s="22" t="str">
        <f t="shared" si="11"/>
        <v/>
      </c>
      <c r="Z30" s="22" t="str">
        <f t="shared" si="12"/>
        <v/>
      </c>
      <c r="AA30" s="22" t="str">
        <f t="shared" si="13"/>
        <v/>
      </c>
      <c r="AB30" s="22" t="str">
        <f t="shared" si="14"/>
        <v/>
      </c>
      <c r="AC30" s="22" t="str">
        <f t="shared" si="15"/>
        <v/>
      </c>
      <c r="AD30" s="22" t="str">
        <f t="shared" si="16"/>
        <v/>
      </c>
      <c r="AE30" s="22" t="str">
        <f t="shared" si="17"/>
        <v/>
      </c>
      <c r="AF30" s="95" t="str">
        <f t="shared" si="3"/>
        <v/>
      </c>
      <c r="AG30" s="22" t="str">
        <f t="shared" si="18"/>
        <v/>
      </c>
      <c r="AH30" s="22" t="str">
        <f t="shared" si="19"/>
        <v/>
      </c>
      <c r="AI30" s="22" t="str">
        <f t="shared" si="20"/>
        <v/>
      </c>
      <c r="AJ30" s="22" t="str">
        <f t="shared" si="21"/>
        <v/>
      </c>
      <c r="AK30" s="22" t="str">
        <f t="shared" si="22"/>
        <v/>
      </c>
    </row>
    <row r="31" spans="1:37" x14ac:dyDescent="0.3">
      <c r="A31" s="37" t="str">
        <f>IF('Startovní listina'!A31="","",'Startovní listina'!A31)</f>
        <v>15</v>
      </c>
      <c r="B31" s="38" t="str">
        <f>IF('Startovní listina'!B31="","",'Startovní listina'!B31)</f>
        <v/>
      </c>
      <c r="C31" s="38" t="str">
        <f>IF('Startovní listina'!D31="","",'Startovní listina'!D31)</f>
        <v/>
      </c>
      <c r="D31" s="38" t="str">
        <f>IF('Startovní listina'!E31="","",'Startovní listina'!E31)</f>
        <v/>
      </c>
      <c r="E31" s="61" t="str">
        <f>IF('Startovní listina'!F31="","",'Startovní listina'!F31)</f>
        <v/>
      </c>
      <c r="F31" s="159"/>
      <c r="G31" s="160"/>
      <c r="H31" s="62" t="str">
        <f t="shared" si="0"/>
        <v/>
      </c>
      <c r="I31" s="38" t="str">
        <f t="shared" si="1"/>
        <v/>
      </c>
      <c r="J31" s="104" t="str">
        <f>IF('Startovní listina'!H31="","",'Startovní listina'!H31)</f>
        <v/>
      </c>
      <c r="K31" s="109" t="str">
        <f>IF('Startovní listina'!I31="","",'Startovní listina'!I31)</f>
        <v/>
      </c>
      <c r="L31" s="110"/>
      <c r="M31" s="178"/>
      <c r="N31" s="187"/>
      <c r="O31" s="185"/>
      <c r="P31" s="181">
        <f t="shared" si="4"/>
        <v>0</v>
      </c>
      <c r="Q31" s="170">
        <f t="shared" si="5"/>
        <v>0</v>
      </c>
      <c r="R31" s="171" t="str">
        <f t="shared" si="6"/>
        <v/>
      </c>
      <c r="T31" s="22" t="str">
        <f t="shared" si="2"/>
        <v>__</v>
      </c>
      <c r="U31" s="22" t="str">
        <f t="shared" si="7"/>
        <v>_</v>
      </c>
      <c r="V31" s="22" t="str">
        <f t="shared" si="8"/>
        <v/>
      </c>
      <c r="W31" s="22" t="str">
        <f t="shared" si="9"/>
        <v/>
      </c>
      <c r="X31" s="22" t="str">
        <f t="shared" si="10"/>
        <v/>
      </c>
      <c r="Y31" s="22" t="str">
        <f t="shared" si="11"/>
        <v/>
      </c>
      <c r="Z31" s="22" t="str">
        <f t="shared" si="12"/>
        <v/>
      </c>
      <c r="AA31" s="22" t="str">
        <f t="shared" si="13"/>
        <v/>
      </c>
      <c r="AB31" s="22" t="str">
        <f t="shared" si="14"/>
        <v/>
      </c>
      <c r="AC31" s="22" t="str">
        <f t="shared" si="15"/>
        <v/>
      </c>
      <c r="AD31" s="22" t="str">
        <f t="shared" si="16"/>
        <v/>
      </c>
      <c r="AE31" s="22" t="str">
        <f t="shared" si="17"/>
        <v/>
      </c>
      <c r="AF31" s="95" t="str">
        <f t="shared" si="3"/>
        <v/>
      </c>
      <c r="AG31" s="22" t="str">
        <f t="shared" si="18"/>
        <v/>
      </c>
      <c r="AH31" s="22" t="str">
        <f t="shared" si="19"/>
        <v/>
      </c>
      <c r="AI31" s="22" t="str">
        <f t="shared" si="20"/>
        <v/>
      </c>
      <c r="AJ31" s="22" t="str">
        <f t="shared" si="21"/>
        <v/>
      </c>
      <c r="AK31" s="22" t="str">
        <f t="shared" si="22"/>
        <v/>
      </c>
    </row>
    <row r="32" spans="1:37" x14ac:dyDescent="0.3">
      <c r="A32" s="37" t="str">
        <f>IF('Startovní listina'!A32="","",'Startovní listina'!A32)</f>
        <v>16</v>
      </c>
      <c r="B32" s="38" t="str">
        <f>IF('Startovní listina'!B32="","",'Startovní listina'!B32)</f>
        <v/>
      </c>
      <c r="C32" s="38" t="str">
        <f>IF('Startovní listina'!D32="","",'Startovní listina'!D32)</f>
        <v/>
      </c>
      <c r="D32" s="38" t="str">
        <f>IF('Startovní listina'!E32="","",'Startovní listina'!E32)</f>
        <v/>
      </c>
      <c r="E32" s="61" t="str">
        <f>IF('Startovní listina'!F32="","",'Startovní listina'!F32)</f>
        <v/>
      </c>
      <c r="F32" s="159"/>
      <c r="G32" s="160"/>
      <c r="H32" s="62" t="str">
        <f t="shared" si="0"/>
        <v/>
      </c>
      <c r="I32" s="38" t="str">
        <f t="shared" si="1"/>
        <v/>
      </c>
      <c r="J32" s="104" t="str">
        <f>IF('Startovní listina'!H32="","",'Startovní listina'!H32)</f>
        <v/>
      </c>
      <c r="K32" s="109" t="str">
        <f>IF('Startovní listina'!I32="","",'Startovní listina'!I32)</f>
        <v/>
      </c>
      <c r="L32" s="110"/>
      <c r="M32" s="178"/>
      <c r="N32" s="187"/>
      <c r="O32" s="185"/>
      <c r="P32" s="181">
        <f t="shared" si="4"/>
        <v>0</v>
      </c>
      <c r="Q32" s="170">
        <f t="shared" si="5"/>
        <v>0</v>
      </c>
      <c r="R32" s="171" t="str">
        <f t="shared" si="6"/>
        <v/>
      </c>
      <c r="T32" s="22" t="str">
        <f t="shared" si="2"/>
        <v>__</v>
      </c>
      <c r="U32" s="22" t="str">
        <f t="shared" si="7"/>
        <v>_</v>
      </c>
      <c r="V32" s="22" t="str">
        <f t="shared" si="8"/>
        <v/>
      </c>
      <c r="W32" s="22" t="str">
        <f t="shared" si="9"/>
        <v/>
      </c>
      <c r="X32" s="22" t="str">
        <f t="shared" si="10"/>
        <v/>
      </c>
      <c r="Y32" s="22" t="str">
        <f t="shared" si="11"/>
        <v/>
      </c>
      <c r="Z32" s="22" t="str">
        <f t="shared" si="12"/>
        <v/>
      </c>
      <c r="AA32" s="22" t="str">
        <f t="shared" si="13"/>
        <v/>
      </c>
      <c r="AB32" s="22" t="str">
        <f t="shared" si="14"/>
        <v/>
      </c>
      <c r="AC32" s="22" t="str">
        <f t="shared" si="15"/>
        <v/>
      </c>
      <c r="AD32" s="22" t="str">
        <f t="shared" si="16"/>
        <v/>
      </c>
      <c r="AE32" s="22" t="str">
        <f t="shared" si="17"/>
        <v/>
      </c>
      <c r="AF32" s="95" t="str">
        <f t="shared" si="3"/>
        <v/>
      </c>
      <c r="AG32" s="22" t="str">
        <f t="shared" si="18"/>
        <v/>
      </c>
      <c r="AH32" s="22" t="str">
        <f t="shared" si="19"/>
        <v/>
      </c>
      <c r="AI32" s="22" t="str">
        <f t="shared" si="20"/>
        <v/>
      </c>
      <c r="AJ32" s="22" t="str">
        <f t="shared" si="21"/>
        <v/>
      </c>
      <c r="AK32" s="22" t="str">
        <f t="shared" si="22"/>
        <v/>
      </c>
    </row>
    <row r="33" spans="1:37" x14ac:dyDescent="0.3">
      <c r="A33" s="37" t="str">
        <f>IF('Startovní listina'!A33="","",'Startovní listina'!A33)</f>
        <v>17</v>
      </c>
      <c r="B33" s="38" t="str">
        <f>IF('Startovní listina'!B33="","",'Startovní listina'!B33)</f>
        <v/>
      </c>
      <c r="C33" s="38" t="str">
        <f>IF('Startovní listina'!D33="","",'Startovní listina'!D33)</f>
        <v/>
      </c>
      <c r="D33" s="38" t="str">
        <f>IF('Startovní listina'!E33="","",'Startovní listina'!E33)</f>
        <v/>
      </c>
      <c r="E33" s="61" t="str">
        <f>IF('Startovní listina'!F33="","",'Startovní listina'!F33)</f>
        <v/>
      </c>
      <c r="F33" s="159"/>
      <c r="G33" s="160"/>
      <c r="H33" s="62" t="str">
        <f t="shared" si="0"/>
        <v/>
      </c>
      <c r="I33" s="38" t="str">
        <f t="shared" si="1"/>
        <v/>
      </c>
      <c r="J33" s="104" t="str">
        <f>IF('Startovní listina'!H33="","",'Startovní listina'!H33)</f>
        <v/>
      </c>
      <c r="K33" s="109" t="str">
        <f>IF('Startovní listina'!I33="","",'Startovní listina'!I33)</f>
        <v/>
      </c>
      <c r="L33" s="110"/>
      <c r="M33" s="178"/>
      <c r="N33" s="187"/>
      <c r="O33" s="185"/>
      <c r="P33" s="181">
        <f t="shared" si="4"/>
        <v>0</v>
      </c>
      <c r="Q33" s="170">
        <f t="shared" si="5"/>
        <v>0</v>
      </c>
      <c r="R33" s="171" t="str">
        <f t="shared" si="6"/>
        <v/>
      </c>
      <c r="T33" s="22" t="str">
        <f t="shared" si="2"/>
        <v>__</v>
      </c>
      <c r="U33" s="22" t="str">
        <f t="shared" si="7"/>
        <v>_</v>
      </c>
      <c r="V33" s="22" t="str">
        <f t="shared" si="8"/>
        <v/>
      </c>
      <c r="W33" s="22" t="str">
        <f t="shared" si="9"/>
        <v/>
      </c>
      <c r="X33" s="22" t="str">
        <f t="shared" si="10"/>
        <v/>
      </c>
      <c r="Y33" s="22" t="str">
        <f t="shared" si="11"/>
        <v/>
      </c>
      <c r="Z33" s="22" t="str">
        <f t="shared" si="12"/>
        <v/>
      </c>
      <c r="AA33" s="22" t="str">
        <f t="shared" si="13"/>
        <v/>
      </c>
      <c r="AB33" s="22" t="str">
        <f t="shared" si="14"/>
        <v/>
      </c>
      <c r="AC33" s="22" t="str">
        <f t="shared" si="15"/>
        <v/>
      </c>
      <c r="AD33" s="22" t="str">
        <f t="shared" si="16"/>
        <v/>
      </c>
      <c r="AE33" s="22" t="str">
        <f t="shared" si="17"/>
        <v/>
      </c>
      <c r="AF33" s="95" t="str">
        <f t="shared" si="3"/>
        <v/>
      </c>
      <c r="AG33" s="22" t="str">
        <f t="shared" si="18"/>
        <v/>
      </c>
      <c r="AH33" s="22" t="str">
        <f t="shared" si="19"/>
        <v/>
      </c>
      <c r="AI33" s="22" t="str">
        <f t="shared" si="20"/>
        <v/>
      </c>
      <c r="AJ33" s="22" t="str">
        <f t="shared" si="21"/>
        <v/>
      </c>
      <c r="AK33" s="22" t="str">
        <f t="shared" si="22"/>
        <v/>
      </c>
    </row>
    <row r="34" spans="1:37" x14ac:dyDescent="0.3">
      <c r="A34" s="37" t="str">
        <f>IF('Startovní listina'!A34="","",'Startovní listina'!A34)</f>
        <v>18</v>
      </c>
      <c r="B34" s="38" t="str">
        <f>IF('Startovní listina'!B34="","",'Startovní listina'!B34)</f>
        <v/>
      </c>
      <c r="C34" s="38" t="str">
        <f>IF('Startovní listina'!D34="","",'Startovní listina'!D34)</f>
        <v/>
      </c>
      <c r="D34" s="38" t="str">
        <f>IF('Startovní listina'!E34="","",'Startovní listina'!E34)</f>
        <v/>
      </c>
      <c r="E34" s="61" t="str">
        <f>IF('Startovní listina'!F34="","",'Startovní listina'!F34)</f>
        <v/>
      </c>
      <c r="F34" s="159"/>
      <c r="G34" s="160"/>
      <c r="H34" s="62" t="str">
        <f t="shared" si="0"/>
        <v/>
      </c>
      <c r="I34" s="38" t="str">
        <f t="shared" si="1"/>
        <v/>
      </c>
      <c r="J34" s="104" t="str">
        <f>IF('Startovní listina'!H34="","",'Startovní listina'!H34)</f>
        <v/>
      </c>
      <c r="K34" s="109" t="str">
        <f>IF('Startovní listina'!I34="","",'Startovní listina'!I34)</f>
        <v/>
      </c>
      <c r="L34" s="110"/>
      <c r="M34" s="178"/>
      <c r="N34" s="187"/>
      <c r="O34" s="185"/>
      <c r="P34" s="181">
        <f t="shared" si="4"/>
        <v>0</v>
      </c>
      <c r="Q34" s="170">
        <f t="shared" si="5"/>
        <v>0</v>
      </c>
      <c r="R34" s="171" t="str">
        <f t="shared" si="6"/>
        <v/>
      </c>
      <c r="T34" s="22" t="str">
        <f t="shared" si="2"/>
        <v>__</v>
      </c>
      <c r="U34" s="22" t="str">
        <f t="shared" si="7"/>
        <v>_</v>
      </c>
      <c r="V34" s="22" t="str">
        <f t="shared" si="8"/>
        <v/>
      </c>
      <c r="W34" s="22" t="str">
        <f t="shared" si="9"/>
        <v/>
      </c>
      <c r="X34" s="22" t="str">
        <f t="shared" si="10"/>
        <v/>
      </c>
      <c r="Y34" s="22" t="str">
        <f t="shared" si="11"/>
        <v/>
      </c>
      <c r="Z34" s="22" t="str">
        <f t="shared" si="12"/>
        <v/>
      </c>
      <c r="AA34" s="22" t="str">
        <f t="shared" si="13"/>
        <v/>
      </c>
      <c r="AB34" s="22" t="str">
        <f t="shared" si="14"/>
        <v/>
      </c>
      <c r="AC34" s="22" t="str">
        <f t="shared" si="15"/>
        <v/>
      </c>
      <c r="AD34" s="22" t="str">
        <f t="shared" si="16"/>
        <v/>
      </c>
      <c r="AE34" s="22" t="str">
        <f t="shared" si="17"/>
        <v/>
      </c>
      <c r="AF34" s="95" t="str">
        <f t="shared" si="3"/>
        <v/>
      </c>
      <c r="AG34" s="22" t="str">
        <f t="shared" si="18"/>
        <v/>
      </c>
      <c r="AH34" s="22" t="str">
        <f t="shared" si="19"/>
        <v/>
      </c>
      <c r="AI34" s="22" t="str">
        <f t="shared" si="20"/>
        <v/>
      </c>
      <c r="AJ34" s="22" t="str">
        <f t="shared" si="21"/>
        <v/>
      </c>
      <c r="AK34" s="22" t="str">
        <f t="shared" si="22"/>
        <v/>
      </c>
    </row>
    <row r="35" spans="1:37" x14ac:dyDescent="0.3">
      <c r="A35" s="37" t="str">
        <f>IF('Startovní listina'!A35="","",'Startovní listina'!A35)</f>
        <v>19</v>
      </c>
      <c r="B35" s="38" t="str">
        <f>IF('Startovní listina'!B35="","",'Startovní listina'!B35)</f>
        <v/>
      </c>
      <c r="C35" s="38" t="str">
        <f>IF('Startovní listina'!D35="","",'Startovní listina'!D35)</f>
        <v/>
      </c>
      <c r="D35" s="38" t="str">
        <f>IF('Startovní listina'!E35="","",'Startovní listina'!E35)</f>
        <v/>
      </c>
      <c r="E35" s="61" t="str">
        <f>IF('Startovní listina'!F35="","",'Startovní listina'!F35)</f>
        <v/>
      </c>
      <c r="F35" s="159"/>
      <c r="G35" s="160"/>
      <c r="H35" s="62" t="str">
        <f t="shared" si="0"/>
        <v/>
      </c>
      <c r="I35" s="38" t="str">
        <f t="shared" si="1"/>
        <v/>
      </c>
      <c r="J35" s="104" t="str">
        <f>IF('Startovní listina'!H35="","",'Startovní listina'!H35)</f>
        <v/>
      </c>
      <c r="K35" s="109" t="str">
        <f>IF('Startovní listina'!I35="","",'Startovní listina'!I35)</f>
        <v/>
      </c>
      <c r="L35" s="110"/>
      <c r="M35" s="178"/>
      <c r="N35" s="187"/>
      <c r="O35" s="185"/>
      <c r="P35" s="181">
        <f t="shared" si="4"/>
        <v>0</v>
      </c>
      <c r="Q35" s="170">
        <f t="shared" si="5"/>
        <v>0</v>
      </c>
      <c r="R35" s="171" t="str">
        <f t="shared" si="6"/>
        <v/>
      </c>
      <c r="T35" s="22" t="str">
        <f t="shared" si="2"/>
        <v>__</v>
      </c>
      <c r="U35" s="22" t="str">
        <f t="shared" si="7"/>
        <v>_</v>
      </c>
      <c r="V35" s="22" t="str">
        <f t="shared" si="8"/>
        <v/>
      </c>
      <c r="W35" s="22" t="str">
        <f t="shared" si="9"/>
        <v/>
      </c>
      <c r="X35" s="22" t="str">
        <f t="shared" si="10"/>
        <v/>
      </c>
      <c r="Y35" s="22" t="str">
        <f t="shared" si="11"/>
        <v/>
      </c>
      <c r="Z35" s="22" t="str">
        <f t="shared" si="12"/>
        <v/>
      </c>
      <c r="AA35" s="22" t="str">
        <f t="shared" si="13"/>
        <v/>
      </c>
      <c r="AB35" s="22" t="str">
        <f t="shared" si="14"/>
        <v/>
      </c>
      <c r="AC35" s="22" t="str">
        <f t="shared" si="15"/>
        <v/>
      </c>
      <c r="AD35" s="22" t="str">
        <f t="shared" si="16"/>
        <v/>
      </c>
      <c r="AE35" s="22" t="str">
        <f t="shared" si="17"/>
        <v/>
      </c>
      <c r="AF35" s="95" t="str">
        <f t="shared" si="3"/>
        <v/>
      </c>
      <c r="AG35" s="22" t="str">
        <f t="shared" si="18"/>
        <v/>
      </c>
      <c r="AH35" s="22" t="str">
        <f t="shared" si="19"/>
        <v/>
      </c>
      <c r="AI35" s="22" t="str">
        <f t="shared" si="20"/>
        <v/>
      </c>
      <c r="AJ35" s="22" t="str">
        <f t="shared" si="21"/>
        <v/>
      </c>
      <c r="AK35" s="22" t="str">
        <f t="shared" si="22"/>
        <v/>
      </c>
    </row>
    <row r="36" spans="1:37" x14ac:dyDescent="0.3">
      <c r="A36" s="37" t="str">
        <f>IF('Startovní listina'!A36="","",'Startovní listina'!A36)</f>
        <v>20</v>
      </c>
      <c r="B36" s="38" t="str">
        <f>IF('Startovní listina'!B36="","",'Startovní listina'!B36)</f>
        <v/>
      </c>
      <c r="C36" s="38" t="str">
        <f>IF('Startovní listina'!D36="","",'Startovní listina'!D36)</f>
        <v/>
      </c>
      <c r="D36" s="38" t="str">
        <f>IF('Startovní listina'!E36="","",'Startovní listina'!E36)</f>
        <v/>
      </c>
      <c r="E36" s="61" t="str">
        <f>IF('Startovní listina'!F36="","",'Startovní listina'!F36)</f>
        <v/>
      </c>
      <c r="F36" s="159"/>
      <c r="G36" s="160"/>
      <c r="H36" s="62" t="str">
        <f t="shared" si="0"/>
        <v/>
      </c>
      <c r="I36" s="38" t="str">
        <f t="shared" si="1"/>
        <v/>
      </c>
      <c r="J36" s="104" t="str">
        <f>IF('Startovní listina'!H36="","",'Startovní listina'!H36)</f>
        <v/>
      </c>
      <c r="K36" s="109" t="str">
        <f>IF('Startovní listina'!I36="","",'Startovní listina'!I36)</f>
        <v/>
      </c>
      <c r="L36" s="110"/>
      <c r="M36" s="178"/>
      <c r="N36" s="187"/>
      <c r="O36" s="185"/>
      <c r="P36" s="181">
        <f t="shared" si="4"/>
        <v>0</v>
      </c>
      <c r="Q36" s="170">
        <f t="shared" si="5"/>
        <v>0</v>
      </c>
      <c r="R36" s="171" t="str">
        <f t="shared" si="6"/>
        <v/>
      </c>
      <c r="T36" s="22" t="str">
        <f t="shared" si="2"/>
        <v>__</v>
      </c>
      <c r="U36" s="22" t="str">
        <f t="shared" si="7"/>
        <v>_</v>
      </c>
      <c r="V36" s="22" t="str">
        <f t="shared" si="8"/>
        <v/>
      </c>
      <c r="W36" s="22" t="str">
        <f t="shared" si="9"/>
        <v/>
      </c>
      <c r="X36" s="22" t="str">
        <f t="shared" si="10"/>
        <v/>
      </c>
      <c r="Y36" s="22" t="str">
        <f t="shared" si="11"/>
        <v/>
      </c>
      <c r="Z36" s="22" t="str">
        <f t="shared" si="12"/>
        <v/>
      </c>
      <c r="AA36" s="22" t="str">
        <f t="shared" si="13"/>
        <v/>
      </c>
      <c r="AB36" s="22" t="str">
        <f t="shared" si="14"/>
        <v/>
      </c>
      <c r="AC36" s="22" t="str">
        <f t="shared" si="15"/>
        <v/>
      </c>
      <c r="AD36" s="22" t="str">
        <f t="shared" si="16"/>
        <v/>
      </c>
      <c r="AE36" s="22" t="str">
        <f t="shared" si="17"/>
        <v/>
      </c>
      <c r="AF36" s="95" t="str">
        <f t="shared" si="3"/>
        <v/>
      </c>
      <c r="AG36" s="22" t="str">
        <f t="shared" si="18"/>
        <v/>
      </c>
      <c r="AH36" s="22" t="str">
        <f t="shared" si="19"/>
        <v/>
      </c>
      <c r="AI36" s="22" t="str">
        <f t="shared" si="20"/>
        <v/>
      </c>
      <c r="AJ36" s="22" t="str">
        <f t="shared" si="21"/>
        <v/>
      </c>
      <c r="AK36" s="22" t="str">
        <f t="shared" si="22"/>
        <v/>
      </c>
    </row>
    <row r="37" spans="1:37" x14ac:dyDescent="0.3">
      <c r="A37" s="37" t="str">
        <f>IF('Startovní listina'!A37="","",'Startovní listina'!A37)</f>
        <v>21</v>
      </c>
      <c r="B37" s="38" t="str">
        <f>IF('Startovní listina'!B37="","",'Startovní listina'!B37)</f>
        <v/>
      </c>
      <c r="C37" s="38" t="str">
        <f>IF('Startovní listina'!D37="","",'Startovní listina'!D37)</f>
        <v/>
      </c>
      <c r="D37" s="38" t="str">
        <f>IF('Startovní listina'!E37="","",'Startovní listina'!E37)</f>
        <v/>
      </c>
      <c r="E37" s="61" t="str">
        <f>IF('Startovní listina'!F37="","",'Startovní listina'!F37)</f>
        <v/>
      </c>
      <c r="F37" s="159"/>
      <c r="G37" s="160"/>
      <c r="H37" s="62" t="str">
        <f t="shared" si="0"/>
        <v/>
      </c>
      <c r="I37" s="38" t="str">
        <f t="shared" si="1"/>
        <v/>
      </c>
      <c r="J37" s="104" t="str">
        <f>IF('Startovní listina'!H37="","",'Startovní listina'!H37)</f>
        <v/>
      </c>
      <c r="K37" s="109" t="str">
        <f>IF('Startovní listina'!I37="","",'Startovní listina'!I37)</f>
        <v/>
      </c>
      <c r="L37" s="110"/>
      <c r="M37" s="178"/>
      <c r="N37" s="187"/>
      <c r="O37" s="185"/>
      <c r="P37" s="181"/>
      <c r="Q37" s="170"/>
      <c r="R37" s="171" t="str">
        <f t="shared" si="6"/>
        <v/>
      </c>
      <c r="T37" s="22" t="str">
        <f t="shared" si="2"/>
        <v>__</v>
      </c>
      <c r="U37" s="22" t="str">
        <f t="shared" si="7"/>
        <v>_</v>
      </c>
      <c r="V37" s="22" t="str">
        <f t="shared" si="8"/>
        <v/>
      </c>
      <c r="W37" s="22" t="str">
        <f t="shared" si="9"/>
        <v/>
      </c>
      <c r="X37" s="22" t="str">
        <f t="shared" si="10"/>
        <v/>
      </c>
      <c r="Y37" s="22" t="str">
        <f t="shared" si="11"/>
        <v/>
      </c>
      <c r="Z37" s="22" t="str">
        <f t="shared" si="12"/>
        <v/>
      </c>
      <c r="AA37" s="22" t="str">
        <f t="shared" si="13"/>
        <v/>
      </c>
      <c r="AB37" s="22" t="str">
        <f t="shared" si="14"/>
        <v/>
      </c>
      <c r="AC37" s="22" t="str">
        <f t="shared" si="15"/>
        <v/>
      </c>
      <c r="AD37" s="22" t="str">
        <f t="shared" si="16"/>
        <v/>
      </c>
      <c r="AE37" s="22" t="str">
        <f t="shared" si="17"/>
        <v/>
      </c>
      <c r="AF37" s="95" t="str">
        <f t="shared" si="3"/>
        <v/>
      </c>
      <c r="AG37" s="22" t="str">
        <f t="shared" si="18"/>
        <v/>
      </c>
      <c r="AH37" s="22" t="str">
        <f t="shared" si="19"/>
        <v/>
      </c>
      <c r="AI37" s="22" t="str">
        <f t="shared" si="20"/>
        <v/>
      </c>
      <c r="AJ37" s="22" t="str">
        <f t="shared" si="21"/>
        <v/>
      </c>
      <c r="AK37" s="22" t="str">
        <f t="shared" si="22"/>
        <v/>
      </c>
    </row>
    <row r="38" spans="1:37" x14ac:dyDescent="0.3">
      <c r="A38" s="37" t="str">
        <f>IF('Startovní listina'!A38="","",'Startovní listina'!A38)</f>
        <v>22</v>
      </c>
      <c r="B38" s="38" t="str">
        <f>IF('Startovní listina'!B38="","",'Startovní listina'!B38)</f>
        <v/>
      </c>
      <c r="C38" s="38" t="str">
        <f>IF('Startovní listina'!D38="","",'Startovní listina'!D38)</f>
        <v/>
      </c>
      <c r="D38" s="38" t="str">
        <f>IF('Startovní listina'!E38="","",'Startovní listina'!E38)</f>
        <v/>
      </c>
      <c r="E38" s="61" t="str">
        <f>IF('Startovní listina'!F38="","",'Startovní listina'!F38)</f>
        <v/>
      </c>
      <c r="F38" s="159"/>
      <c r="G38" s="160"/>
      <c r="H38" s="62" t="str">
        <f t="shared" si="0"/>
        <v/>
      </c>
      <c r="I38" s="38" t="str">
        <f t="shared" si="1"/>
        <v/>
      </c>
      <c r="J38" s="104" t="str">
        <f>IF('Startovní listina'!H38="","",'Startovní listina'!H38)</f>
        <v/>
      </c>
      <c r="K38" s="109" t="str">
        <f>IF('Startovní listina'!I38="","",'Startovní listina'!I38)</f>
        <v/>
      </c>
      <c r="L38" s="110"/>
      <c r="M38" s="178"/>
      <c r="N38" s="187"/>
      <c r="O38" s="185"/>
      <c r="P38" s="181"/>
      <c r="Q38" s="170"/>
      <c r="R38" s="171" t="str">
        <f t="shared" si="6"/>
        <v/>
      </c>
      <c r="T38" s="22" t="str">
        <f t="shared" si="2"/>
        <v>__</v>
      </c>
      <c r="U38" s="22" t="str">
        <f t="shared" si="7"/>
        <v>_</v>
      </c>
      <c r="V38" s="22" t="str">
        <f t="shared" si="8"/>
        <v/>
      </c>
      <c r="W38" s="22" t="str">
        <f t="shared" si="9"/>
        <v/>
      </c>
      <c r="X38" s="22" t="str">
        <f t="shared" si="10"/>
        <v/>
      </c>
      <c r="Y38" s="22" t="str">
        <f t="shared" si="11"/>
        <v/>
      </c>
      <c r="Z38" s="22" t="str">
        <f t="shared" si="12"/>
        <v/>
      </c>
      <c r="AA38" s="22" t="str">
        <f t="shared" si="13"/>
        <v/>
      </c>
      <c r="AB38" s="22" t="str">
        <f t="shared" si="14"/>
        <v/>
      </c>
      <c r="AC38" s="22" t="str">
        <f t="shared" si="15"/>
        <v/>
      </c>
      <c r="AD38" s="22" t="str">
        <f t="shared" si="16"/>
        <v/>
      </c>
      <c r="AE38" s="22" t="str">
        <f t="shared" si="17"/>
        <v/>
      </c>
      <c r="AF38" s="95" t="str">
        <f t="shared" si="3"/>
        <v/>
      </c>
      <c r="AG38" s="22" t="str">
        <f t="shared" si="18"/>
        <v/>
      </c>
      <c r="AH38" s="22" t="str">
        <f t="shared" si="19"/>
        <v/>
      </c>
      <c r="AI38" s="22" t="str">
        <f t="shared" si="20"/>
        <v/>
      </c>
      <c r="AJ38" s="22" t="str">
        <f t="shared" si="21"/>
        <v/>
      </c>
      <c r="AK38" s="22" t="str">
        <f t="shared" si="22"/>
        <v/>
      </c>
    </row>
    <row r="39" spans="1:37" x14ac:dyDescent="0.3">
      <c r="A39" s="37" t="str">
        <f>IF('Startovní listina'!A39="","",'Startovní listina'!A39)</f>
        <v>23</v>
      </c>
      <c r="B39" s="38" t="str">
        <f>IF('Startovní listina'!B39="","",'Startovní listina'!B39)</f>
        <v/>
      </c>
      <c r="C39" s="38" t="str">
        <f>IF('Startovní listina'!D39="","",'Startovní listina'!D39)</f>
        <v/>
      </c>
      <c r="D39" s="38" t="str">
        <f>IF('Startovní listina'!E39="","",'Startovní listina'!E39)</f>
        <v/>
      </c>
      <c r="E39" s="61" t="str">
        <f>IF('Startovní listina'!F39="","",'Startovní listina'!F39)</f>
        <v/>
      </c>
      <c r="F39" s="159"/>
      <c r="G39" s="160"/>
      <c r="H39" s="62" t="str">
        <f t="shared" si="0"/>
        <v/>
      </c>
      <c r="I39" s="38" t="str">
        <f t="shared" si="1"/>
        <v/>
      </c>
      <c r="J39" s="104" t="str">
        <f>IF('Startovní listina'!H39="","",'Startovní listina'!H39)</f>
        <v/>
      </c>
      <c r="K39" s="109" t="str">
        <f>IF('Startovní listina'!I39="","",'Startovní listina'!I39)</f>
        <v/>
      </c>
      <c r="L39" s="110"/>
      <c r="M39" s="178"/>
      <c r="N39" s="187"/>
      <c r="O39" s="185"/>
      <c r="P39" s="181"/>
      <c r="Q39" s="170"/>
      <c r="R39" s="171" t="str">
        <f t="shared" si="6"/>
        <v/>
      </c>
      <c r="T39" s="22" t="str">
        <f t="shared" si="2"/>
        <v>__</v>
      </c>
      <c r="U39" s="22" t="str">
        <f t="shared" si="7"/>
        <v>_</v>
      </c>
      <c r="V39" s="22" t="str">
        <f t="shared" si="8"/>
        <v/>
      </c>
      <c r="W39" s="22" t="str">
        <f t="shared" si="9"/>
        <v/>
      </c>
      <c r="X39" s="22" t="str">
        <f t="shared" si="10"/>
        <v/>
      </c>
      <c r="Y39" s="22" t="str">
        <f t="shared" si="11"/>
        <v/>
      </c>
      <c r="Z39" s="22" t="str">
        <f t="shared" si="12"/>
        <v/>
      </c>
      <c r="AA39" s="22" t="str">
        <f t="shared" si="13"/>
        <v/>
      </c>
      <c r="AB39" s="22" t="str">
        <f t="shared" si="14"/>
        <v/>
      </c>
      <c r="AC39" s="22" t="str">
        <f t="shared" si="15"/>
        <v/>
      </c>
      <c r="AD39" s="22" t="str">
        <f t="shared" si="16"/>
        <v/>
      </c>
      <c r="AE39" s="22" t="str">
        <f t="shared" si="17"/>
        <v/>
      </c>
      <c r="AF39" s="95" t="str">
        <f t="shared" si="3"/>
        <v/>
      </c>
      <c r="AG39" s="22" t="str">
        <f t="shared" si="18"/>
        <v/>
      </c>
      <c r="AH39" s="22" t="str">
        <f t="shared" si="19"/>
        <v/>
      </c>
      <c r="AI39" s="22" t="str">
        <f t="shared" si="20"/>
        <v/>
      </c>
      <c r="AJ39" s="22" t="str">
        <f t="shared" si="21"/>
        <v/>
      </c>
      <c r="AK39" s="22" t="str">
        <f t="shared" si="22"/>
        <v/>
      </c>
    </row>
    <row r="40" spans="1:37" x14ac:dyDescent="0.3">
      <c r="A40" s="37" t="str">
        <f>IF('Startovní listina'!A40="","",'Startovní listina'!A40)</f>
        <v>24</v>
      </c>
      <c r="B40" s="38" t="str">
        <f>IF('Startovní listina'!B40="","",'Startovní listina'!B40)</f>
        <v/>
      </c>
      <c r="C40" s="38" t="str">
        <f>IF('Startovní listina'!D40="","",'Startovní listina'!D40)</f>
        <v/>
      </c>
      <c r="D40" s="38" t="str">
        <f>IF('Startovní listina'!E40="","",'Startovní listina'!E40)</f>
        <v/>
      </c>
      <c r="E40" s="61" t="str">
        <f>IF('Startovní listina'!F40="","",'Startovní listina'!F40)</f>
        <v/>
      </c>
      <c r="F40" s="159"/>
      <c r="G40" s="160"/>
      <c r="H40" s="62" t="str">
        <f t="shared" si="0"/>
        <v/>
      </c>
      <c r="I40" s="38" t="str">
        <f t="shared" si="1"/>
        <v/>
      </c>
      <c r="J40" s="104" t="str">
        <f>IF('Startovní listina'!H40="","",'Startovní listina'!H40)</f>
        <v/>
      </c>
      <c r="K40" s="109" t="str">
        <f>IF('Startovní listina'!I40="","",'Startovní listina'!I40)</f>
        <v/>
      </c>
      <c r="L40" s="110"/>
      <c r="M40" s="178"/>
      <c r="N40" s="187"/>
      <c r="O40" s="185"/>
      <c r="P40" s="181"/>
      <c r="Q40" s="170"/>
      <c r="R40" s="171" t="str">
        <f t="shared" si="6"/>
        <v/>
      </c>
      <c r="T40" s="22" t="str">
        <f t="shared" si="2"/>
        <v>__</v>
      </c>
      <c r="U40" s="22" t="str">
        <f t="shared" si="7"/>
        <v>_</v>
      </c>
      <c r="V40" s="22" t="str">
        <f t="shared" si="8"/>
        <v/>
      </c>
      <c r="W40" s="22" t="str">
        <f t="shared" si="9"/>
        <v/>
      </c>
      <c r="X40" s="22" t="str">
        <f t="shared" si="10"/>
        <v/>
      </c>
      <c r="Y40" s="22" t="str">
        <f t="shared" si="11"/>
        <v/>
      </c>
      <c r="Z40" s="22" t="str">
        <f t="shared" si="12"/>
        <v/>
      </c>
      <c r="AA40" s="22" t="str">
        <f t="shared" si="13"/>
        <v/>
      </c>
      <c r="AB40" s="22" t="str">
        <f t="shared" si="14"/>
        <v/>
      </c>
      <c r="AC40" s="22" t="str">
        <f t="shared" si="15"/>
        <v/>
      </c>
      <c r="AD40" s="22" t="str">
        <f t="shared" si="16"/>
        <v/>
      </c>
      <c r="AE40" s="22" t="str">
        <f t="shared" si="17"/>
        <v/>
      </c>
      <c r="AF40" s="95" t="str">
        <f t="shared" si="3"/>
        <v/>
      </c>
      <c r="AG40" s="22" t="str">
        <f t="shared" si="18"/>
        <v/>
      </c>
      <c r="AH40" s="22" t="str">
        <f t="shared" si="19"/>
        <v/>
      </c>
      <c r="AI40" s="22" t="str">
        <f t="shared" si="20"/>
        <v/>
      </c>
      <c r="AJ40" s="22" t="str">
        <f t="shared" si="21"/>
        <v/>
      </c>
      <c r="AK40" s="22" t="str">
        <f t="shared" si="22"/>
        <v/>
      </c>
    </row>
    <row r="41" spans="1:37" x14ac:dyDescent="0.3">
      <c r="A41" s="37" t="str">
        <f>IF('Startovní listina'!A41="","",'Startovní listina'!A41)</f>
        <v>25</v>
      </c>
      <c r="B41" s="38" t="str">
        <f>IF('Startovní listina'!B41="","",'Startovní listina'!B41)</f>
        <v/>
      </c>
      <c r="C41" s="38" t="str">
        <f>IF('Startovní listina'!D41="","",'Startovní listina'!D41)</f>
        <v/>
      </c>
      <c r="D41" s="38" t="str">
        <f>IF('Startovní listina'!E41="","",'Startovní listina'!E41)</f>
        <v/>
      </c>
      <c r="E41" s="61" t="str">
        <f>IF('Startovní listina'!F41="","",'Startovní listina'!F41)</f>
        <v/>
      </c>
      <c r="F41" s="159"/>
      <c r="G41" s="160"/>
      <c r="H41" s="62" t="str">
        <f t="shared" si="0"/>
        <v/>
      </c>
      <c r="I41" s="38" t="str">
        <f t="shared" si="1"/>
        <v/>
      </c>
      <c r="J41" s="104" t="str">
        <f>IF('Startovní listina'!H41="","",'Startovní listina'!H41)</f>
        <v/>
      </c>
      <c r="K41" s="109" t="str">
        <f>IF('Startovní listina'!I41="","",'Startovní listina'!I41)</f>
        <v/>
      </c>
      <c r="L41" s="110"/>
      <c r="M41" s="178"/>
      <c r="N41" s="187"/>
      <c r="O41" s="185"/>
      <c r="P41" s="181"/>
      <c r="Q41" s="170"/>
      <c r="R41" s="171" t="str">
        <f t="shared" si="6"/>
        <v/>
      </c>
      <c r="T41" s="22" t="str">
        <f t="shared" si="2"/>
        <v>__</v>
      </c>
      <c r="U41" s="22" t="str">
        <f t="shared" si="7"/>
        <v>_</v>
      </c>
      <c r="V41" s="22" t="str">
        <f t="shared" si="8"/>
        <v/>
      </c>
      <c r="W41" s="22" t="str">
        <f t="shared" si="9"/>
        <v/>
      </c>
      <c r="X41" s="22" t="str">
        <f t="shared" si="10"/>
        <v/>
      </c>
      <c r="Y41" s="22" t="str">
        <f t="shared" si="11"/>
        <v/>
      </c>
      <c r="Z41" s="22" t="str">
        <f t="shared" si="12"/>
        <v/>
      </c>
      <c r="AA41" s="22" t="str">
        <f t="shared" si="13"/>
        <v/>
      </c>
      <c r="AB41" s="22" t="str">
        <f t="shared" si="14"/>
        <v/>
      </c>
      <c r="AC41" s="22" t="str">
        <f t="shared" si="15"/>
        <v/>
      </c>
      <c r="AD41" s="22" t="str">
        <f t="shared" si="16"/>
        <v/>
      </c>
      <c r="AE41" s="22" t="str">
        <f t="shared" si="17"/>
        <v/>
      </c>
      <c r="AF41" s="95" t="str">
        <f t="shared" si="3"/>
        <v/>
      </c>
      <c r="AG41" s="22" t="str">
        <f t="shared" si="18"/>
        <v/>
      </c>
      <c r="AH41" s="22" t="str">
        <f t="shared" si="19"/>
        <v/>
      </c>
      <c r="AI41" s="22" t="str">
        <f t="shared" si="20"/>
        <v/>
      </c>
      <c r="AJ41" s="22" t="str">
        <f t="shared" si="21"/>
        <v/>
      </c>
      <c r="AK41" s="22" t="str">
        <f t="shared" si="22"/>
        <v/>
      </c>
    </row>
    <row r="42" spans="1:37" x14ac:dyDescent="0.3">
      <c r="A42" s="37" t="str">
        <f>IF('Startovní listina'!A42="","",'Startovní listina'!A42)</f>
        <v>26</v>
      </c>
      <c r="B42" s="38" t="str">
        <f>IF('Startovní listina'!B42="","",'Startovní listina'!B42)</f>
        <v/>
      </c>
      <c r="C42" s="38" t="str">
        <f>IF('Startovní listina'!D42="","",'Startovní listina'!D42)</f>
        <v/>
      </c>
      <c r="D42" s="38" t="str">
        <f>IF('Startovní listina'!E42="","",'Startovní listina'!E42)</f>
        <v/>
      </c>
      <c r="E42" s="61" t="str">
        <f>IF('Startovní listina'!F42="","",'Startovní listina'!F42)</f>
        <v/>
      </c>
      <c r="F42" s="159"/>
      <c r="G42" s="160"/>
      <c r="H42" s="62" t="str">
        <f t="shared" si="0"/>
        <v/>
      </c>
      <c r="I42" s="38" t="str">
        <f t="shared" si="1"/>
        <v/>
      </c>
      <c r="J42" s="104" t="str">
        <f>IF('Startovní listina'!H42="","",'Startovní listina'!H42)</f>
        <v/>
      </c>
      <c r="K42" s="109" t="str">
        <f>IF('Startovní listina'!I42="","",'Startovní listina'!I42)</f>
        <v/>
      </c>
      <c r="L42" s="110"/>
      <c r="M42" s="178"/>
      <c r="N42" s="187"/>
      <c r="O42" s="185"/>
      <c r="P42" s="181"/>
      <c r="Q42" s="170"/>
      <c r="R42" s="171" t="str">
        <f t="shared" si="6"/>
        <v/>
      </c>
      <c r="T42" s="22" t="str">
        <f t="shared" si="2"/>
        <v>__</v>
      </c>
      <c r="U42" s="22" t="str">
        <f t="shared" si="7"/>
        <v>_</v>
      </c>
      <c r="V42" s="22" t="str">
        <f t="shared" si="8"/>
        <v/>
      </c>
      <c r="W42" s="22" t="str">
        <f t="shared" si="9"/>
        <v/>
      </c>
      <c r="X42" s="22" t="str">
        <f t="shared" si="10"/>
        <v/>
      </c>
      <c r="Y42" s="22" t="str">
        <f t="shared" si="11"/>
        <v/>
      </c>
      <c r="Z42" s="22" t="str">
        <f t="shared" si="12"/>
        <v/>
      </c>
      <c r="AA42" s="22" t="str">
        <f t="shared" si="13"/>
        <v/>
      </c>
      <c r="AB42" s="22" t="str">
        <f t="shared" si="14"/>
        <v/>
      </c>
      <c r="AC42" s="22" t="str">
        <f t="shared" si="15"/>
        <v/>
      </c>
      <c r="AD42" s="22" t="str">
        <f t="shared" si="16"/>
        <v/>
      </c>
      <c r="AE42" s="22" t="str">
        <f t="shared" si="17"/>
        <v/>
      </c>
      <c r="AF42" s="95" t="str">
        <f t="shared" si="3"/>
        <v/>
      </c>
      <c r="AG42" s="22" t="str">
        <f t="shared" si="18"/>
        <v/>
      </c>
      <c r="AH42" s="22" t="str">
        <f t="shared" si="19"/>
        <v/>
      </c>
      <c r="AI42" s="22" t="str">
        <f t="shared" si="20"/>
        <v/>
      </c>
      <c r="AJ42" s="22" t="str">
        <f t="shared" si="21"/>
        <v/>
      </c>
      <c r="AK42" s="22" t="str">
        <f t="shared" si="22"/>
        <v/>
      </c>
    </row>
    <row r="43" spans="1:37" x14ac:dyDescent="0.3">
      <c r="A43" s="37" t="str">
        <f>IF('Startovní listina'!A43="","",'Startovní listina'!A43)</f>
        <v>27</v>
      </c>
      <c r="B43" s="38" t="str">
        <f>IF('Startovní listina'!B43="","",'Startovní listina'!B43)</f>
        <v/>
      </c>
      <c r="C43" s="38" t="str">
        <f>IF('Startovní listina'!D43="","",'Startovní listina'!D43)</f>
        <v/>
      </c>
      <c r="D43" s="38" t="str">
        <f>IF('Startovní listina'!E43="","",'Startovní listina'!E43)</f>
        <v/>
      </c>
      <c r="E43" s="61" t="str">
        <f>IF('Startovní listina'!F43="","",'Startovní listina'!F43)</f>
        <v/>
      </c>
      <c r="F43" s="159"/>
      <c r="G43" s="160"/>
      <c r="H43" s="62" t="str">
        <f t="shared" si="0"/>
        <v/>
      </c>
      <c r="I43" s="38" t="str">
        <f t="shared" si="1"/>
        <v/>
      </c>
      <c r="J43" s="104" t="str">
        <f>IF('Startovní listina'!H43="","",'Startovní listina'!H43)</f>
        <v/>
      </c>
      <c r="K43" s="109" t="str">
        <f>IF('Startovní listina'!I43="","",'Startovní listina'!I43)</f>
        <v/>
      </c>
      <c r="L43" s="110"/>
      <c r="M43" s="178"/>
      <c r="N43" s="187"/>
      <c r="O43" s="185"/>
      <c r="P43" s="181"/>
      <c r="Q43" s="170"/>
      <c r="R43" s="171" t="str">
        <f t="shared" si="6"/>
        <v/>
      </c>
      <c r="T43" s="22" t="str">
        <f t="shared" si="2"/>
        <v>__</v>
      </c>
      <c r="U43" s="22" t="str">
        <f t="shared" si="7"/>
        <v>_</v>
      </c>
      <c r="V43" s="22" t="str">
        <f t="shared" si="8"/>
        <v/>
      </c>
      <c r="W43" s="22" t="str">
        <f t="shared" si="9"/>
        <v/>
      </c>
      <c r="X43" s="22" t="str">
        <f t="shared" si="10"/>
        <v/>
      </c>
      <c r="Y43" s="22" t="str">
        <f t="shared" si="11"/>
        <v/>
      </c>
      <c r="Z43" s="22" t="str">
        <f t="shared" si="12"/>
        <v/>
      </c>
      <c r="AA43" s="22" t="str">
        <f t="shared" si="13"/>
        <v/>
      </c>
      <c r="AB43" s="22" t="str">
        <f t="shared" si="14"/>
        <v/>
      </c>
      <c r="AC43" s="22" t="str">
        <f t="shared" si="15"/>
        <v/>
      </c>
      <c r="AD43" s="22" t="str">
        <f t="shared" si="16"/>
        <v/>
      </c>
      <c r="AE43" s="22" t="str">
        <f t="shared" si="17"/>
        <v/>
      </c>
      <c r="AF43" s="95" t="str">
        <f t="shared" si="3"/>
        <v/>
      </c>
      <c r="AG43" s="22" t="str">
        <f t="shared" si="18"/>
        <v/>
      </c>
      <c r="AH43" s="22" t="str">
        <f t="shared" si="19"/>
        <v/>
      </c>
      <c r="AI43" s="22" t="str">
        <f t="shared" si="20"/>
        <v/>
      </c>
      <c r="AJ43" s="22" t="str">
        <f t="shared" si="21"/>
        <v/>
      </c>
      <c r="AK43" s="22" t="str">
        <f t="shared" si="22"/>
        <v/>
      </c>
    </row>
    <row r="44" spans="1:37" x14ac:dyDescent="0.3">
      <c r="A44" s="37" t="str">
        <f>IF('Startovní listina'!A44="","",'Startovní listina'!A44)</f>
        <v>28</v>
      </c>
      <c r="B44" s="38" t="str">
        <f>IF('Startovní listina'!B44="","",'Startovní listina'!B44)</f>
        <v/>
      </c>
      <c r="C44" s="38" t="str">
        <f>IF('Startovní listina'!D44="","",'Startovní listina'!D44)</f>
        <v/>
      </c>
      <c r="D44" s="38" t="str">
        <f>IF('Startovní listina'!E44="","",'Startovní listina'!E44)</f>
        <v/>
      </c>
      <c r="E44" s="61" t="str">
        <f>IF('Startovní listina'!F44="","",'Startovní listina'!F44)</f>
        <v/>
      </c>
      <c r="F44" s="159"/>
      <c r="G44" s="160"/>
      <c r="H44" s="62" t="str">
        <f t="shared" si="0"/>
        <v/>
      </c>
      <c r="I44" s="38" t="str">
        <f t="shared" si="1"/>
        <v/>
      </c>
      <c r="J44" s="104" t="str">
        <f>IF('Startovní listina'!H44="","",'Startovní listina'!H44)</f>
        <v/>
      </c>
      <c r="K44" s="109" t="str">
        <f>IF('Startovní listina'!I44="","",'Startovní listina'!I44)</f>
        <v/>
      </c>
      <c r="L44" s="110"/>
      <c r="M44" s="178"/>
      <c r="N44" s="187"/>
      <c r="O44" s="185"/>
      <c r="P44" s="181"/>
      <c r="Q44" s="170"/>
      <c r="R44" s="171" t="str">
        <f t="shared" si="6"/>
        <v/>
      </c>
      <c r="T44" s="22" t="str">
        <f t="shared" si="2"/>
        <v>__</v>
      </c>
      <c r="U44" s="22" t="str">
        <f t="shared" si="7"/>
        <v>_</v>
      </c>
      <c r="V44" s="22" t="str">
        <f t="shared" si="8"/>
        <v/>
      </c>
      <c r="W44" s="22" t="str">
        <f t="shared" si="9"/>
        <v/>
      </c>
      <c r="X44" s="22" t="str">
        <f t="shared" si="10"/>
        <v/>
      </c>
      <c r="Y44" s="22" t="str">
        <f t="shared" si="11"/>
        <v/>
      </c>
      <c r="Z44" s="22" t="str">
        <f t="shared" si="12"/>
        <v/>
      </c>
      <c r="AA44" s="22" t="str">
        <f t="shared" si="13"/>
        <v/>
      </c>
      <c r="AB44" s="22" t="str">
        <f t="shared" si="14"/>
        <v/>
      </c>
      <c r="AC44" s="22" t="str">
        <f t="shared" si="15"/>
        <v/>
      </c>
      <c r="AD44" s="22" t="str">
        <f t="shared" si="16"/>
        <v/>
      </c>
      <c r="AE44" s="22" t="str">
        <f t="shared" si="17"/>
        <v/>
      </c>
      <c r="AF44" s="95" t="str">
        <f t="shared" si="3"/>
        <v/>
      </c>
      <c r="AG44" s="22" t="str">
        <f t="shared" si="18"/>
        <v/>
      </c>
      <c r="AH44" s="22" t="str">
        <f t="shared" si="19"/>
        <v/>
      </c>
      <c r="AI44" s="22" t="str">
        <f t="shared" si="20"/>
        <v/>
      </c>
      <c r="AJ44" s="22" t="str">
        <f t="shared" si="21"/>
        <v/>
      </c>
      <c r="AK44" s="22" t="str">
        <f t="shared" si="22"/>
        <v/>
      </c>
    </row>
    <row r="45" spans="1:37" x14ac:dyDescent="0.3">
      <c r="A45" s="37" t="str">
        <f>IF('Startovní listina'!A45="","",'Startovní listina'!A45)</f>
        <v>29</v>
      </c>
      <c r="B45" s="38" t="str">
        <f>IF('Startovní listina'!B45="","",'Startovní listina'!B45)</f>
        <v/>
      </c>
      <c r="C45" s="38" t="str">
        <f>IF('Startovní listina'!D45="","",'Startovní listina'!D45)</f>
        <v/>
      </c>
      <c r="D45" s="38" t="str">
        <f>IF('Startovní listina'!E45="","",'Startovní listina'!E45)</f>
        <v/>
      </c>
      <c r="E45" s="61" t="str">
        <f>IF('Startovní listina'!F45="","",'Startovní listina'!F45)</f>
        <v/>
      </c>
      <c r="F45" s="159"/>
      <c r="G45" s="160"/>
      <c r="H45" s="62" t="str">
        <f t="shared" si="0"/>
        <v/>
      </c>
      <c r="I45" s="38" t="str">
        <f t="shared" si="1"/>
        <v/>
      </c>
      <c r="J45" s="104" t="str">
        <f>IF('Startovní listina'!H45="","",'Startovní listina'!H45)</f>
        <v/>
      </c>
      <c r="K45" s="109" t="str">
        <f>IF('Startovní listina'!I45="","",'Startovní listina'!I45)</f>
        <v/>
      </c>
      <c r="L45" s="110"/>
      <c r="M45" s="178"/>
      <c r="N45" s="187"/>
      <c r="O45" s="185"/>
      <c r="P45" s="181"/>
      <c r="Q45" s="170"/>
      <c r="R45" s="171" t="str">
        <f t="shared" si="6"/>
        <v/>
      </c>
      <c r="T45" s="22" t="str">
        <f t="shared" si="2"/>
        <v>__</v>
      </c>
      <c r="U45" s="22" t="str">
        <f t="shared" si="7"/>
        <v>_</v>
      </c>
      <c r="V45" s="22" t="str">
        <f t="shared" si="8"/>
        <v/>
      </c>
      <c r="W45" s="22" t="str">
        <f t="shared" si="9"/>
        <v/>
      </c>
      <c r="X45" s="22" t="str">
        <f t="shared" si="10"/>
        <v/>
      </c>
      <c r="Y45" s="22" t="str">
        <f t="shared" si="11"/>
        <v/>
      </c>
      <c r="Z45" s="22" t="str">
        <f t="shared" si="12"/>
        <v/>
      </c>
      <c r="AA45" s="22" t="str">
        <f t="shared" si="13"/>
        <v/>
      </c>
      <c r="AB45" s="22" t="str">
        <f t="shared" si="14"/>
        <v/>
      </c>
      <c r="AC45" s="22" t="str">
        <f t="shared" si="15"/>
        <v/>
      </c>
      <c r="AD45" s="22" t="str">
        <f t="shared" si="16"/>
        <v/>
      </c>
      <c r="AE45" s="22" t="str">
        <f t="shared" si="17"/>
        <v/>
      </c>
      <c r="AF45" s="95" t="str">
        <f t="shared" si="3"/>
        <v/>
      </c>
      <c r="AG45" s="22" t="str">
        <f t="shared" si="18"/>
        <v/>
      </c>
      <c r="AH45" s="22" t="str">
        <f t="shared" si="19"/>
        <v/>
      </c>
      <c r="AI45" s="22" t="str">
        <f t="shared" si="20"/>
        <v/>
      </c>
      <c r="AJ45" s="22" t="str">
        <f t="shared" si="21"/>
        <v/>
      </c>
      <c r="AK45" s="22" t="str">
        <f t="shared" si="22"/>
        <v/>
      </c>
    </row>
    <row r="46" spans="1:37" x14ac:dyDescent="0.3">
      <c r="A46" s="37" t="str">
        <f>IF('Startovní listina'!A46="","",'Startovní listina'!A46)</f>
        <v>30</v>
      </c>
      <c r="B46" s="38" t="str">
        <f>IF('Startovní listina'!B46="","",'Startovní listina'!B46)</f>
        <v/>
      </c>
      <c r="C46" s="38" t="str">
        <f>IF('Startovní listina'!D46="","",'Startovní listina'!D46)</f>
        <v/>
      </c>
      <c r="D46" s="38" t="str">
        <f>IF('Startovní listina'!E46="","",'Startovní listina'!E46)</f>
        <v/>
      </c>
      <c r="E46" s="61" t="str">
        <f>IF('Startovní listina'!F46="","",'Startovní listina'!F46)</f>
        <v/>
      </c>
      <c r="F46" s="159"/>
      <c r="G46" s="160"/>
      <c r="H46" s="62" t="str">
        <f t="shared" si="0"/>
        <v/>
      </c>
      <c r="I46" s="38" t="str">
        <f t="shared" si="1"/>
        <v/>
      </c>
      <c r="J46" s="104" t="str">
        <f>IF('Startovní listina'!H46="","",'Startovní listina'!H46)</f>
        <v/>
      </c>
      <c r="K46" s="109" t="str">
        <f>IF('Startovní listina'!I46="","",'Startovní listina'!I46)</f>
        <v/>
      </c>
      <c r="L46" s="110"/>
      <c r="M46" s="178"/>
      <c r="N46" s="187"/>
      <c r="O46" s="185"/>
      <c r="P46" s="181"/>
      <c r="Q46" s="170"/>
      <c r="R46" s="171" t="str">
        <f t="shared" si="6"/>
        <v/>
      </c>
      <c r="T46" s="22" t="str">
        <f t="shared" si="2"/>
        <v>__</v>
      </c>
      <c r="U46" s="22" t="str">
        <f t="shared" si="7"/>
        <v>_</v>
      </c>
      <c r="V46" s="22" t="str">
        <f t="shared" si="8"/>
        <v/>
      </c>
      <c r="W46" s="22" t="str">
        <f t="shared" si="9"/>
        <v/>
      </c>
      <c r="X46" s="22" t="str">
        <f t="shared" si="10"/>
        <v/>
      </c>
      <c r="Y46" s="22" t="str">
        <f t="shared" si="11"/>
        <v/>
      </c>
      <c r="Z46" s="22" t="str">
        <f t="shared" si="12"/>
        <v/>
      </c>
      <c r="AA46" s="22" t="str">
        <f t="shared" si="13"/>
        <v/>
      </c>
      <c r="AB46" s="22" t="str">
        <f t="shared" si="14"/>
        <v/>
      </c>
      <c r="AC46" s="22" t="str">
        <f t="shared" si="15"/>
        <v/>
      </c>
      <c r="AD46" s="22" t="str">
        <f t="shared" si="16"/>
        <v/>
      </c>
      <c r="AE46" s="22" t="str">
        <f t="shared" si="17"/>
        <v/>
      </c>
      <c r="AF46" s="95" t="str">
        <f t="shared" si="3"/>
        <v/>
      </c>
      <c r="AG46" s="22" t="str">
        <f t="shared" si="18"/>
        <v/>
      </c>
      <c r="AH46" s="22" t="str">
        <f t="shared" si="19"/>
        <v/>
      </c>
      <c r="AI46" s="22" t="str">
        <f t="shared" si="20"/>
        <v/>
      </c>
      <c r="AJ46" s="22" t="str">
        <f t="shared" si="21"/>
        <v/>
      </c>
      <c r="AK46" s="22" t="str">
        <f t="shared" si="22"/>
        <v/>
      </c>
    </row>
    <row r="47" spans="1:37" x14ac:dyDescent="0.3">
      <c r="A47" s="37" t="str">
        <f>IF('Startovní listina'!A47="","",'Startovní listina'!A47)</f>
        <v>31</v>
      </c>
      <c r="B47" s="38" t="str">
        <f>IF('Startovní listina'!B47="","",'Startovní listina'!B47)</f>
        <v/>
      </c>
      <c r="C47" s="38" t="str">
        <f>IF('Startovní listina'!D47="","",'Startovní listina'!D47)</f>
        <v/>
      </c>
      <c r="D47" s="38" t="str">
        <f>IF('Startovní listina'!E47="","",'Startovní listina'!E47)</f>
        <v/>
      </c>
      <c r="E47" s="61" t="str">
        <f>IF('Startovní listina'!F47="","",'Startovní listina'!F47)</f>
        <v/>
      </c>
      <c r="F47" s="159"/>
      <c r="G47" s="160"/>
      <c r="H47" s="62" t="str">
        <f t="shared" si="0"/>
        <v/>
      </c>
      <c r="I47" s="38" t="str">
        <f t="shared" si="1"/>
        <v/>
      </c>
      <c r="J47" s="104" t="str">
        <f>IF('Startovní listina'!H47="","",'Startovní listina'!H47)</f>
        <v/>
      </c>
      <c r="K47" s="109" t="str">
        <f>IF('Startovní listina'!I47="","",'Startovní listina'!I47)</f>
        <v/>
      </c>
      <c r="L47" s="110"/>
      <c r="M47" s="178"/>
      <c r="N47" s="187"/>
      <c r="O47" s="185"/>
      <c r="P47" s="181"/>
      <c r="Q47" s="170"/>
      <c r="R47" s="171" t="str">
        <f t="shared" si="6"/>
        <v/>
      </c>
      <c r="T47" s="22" t="str">
        <f t="shared" si="2"/>
        <v>__</v>
      </c>
      <c r="U47" s="22" t="str">
        <f t="shared" si="7"/>
        <v>_</v>
      </c>
      <c r="V47" s="22" t="str">
        <f t="shared" si="8"/>
        <v/>
      </c>
      <c r="W47" s="22" t="str">
        <f t="shared" si="9"/>
        <v/>
      </c>
      <c r="X47" s="22" t="str">
        <f t="shared" si="10"/>
        <v/>
      </c>
      <c r="Y47" s="22" t="str">
        <f t="shared" si="11"/>
        <v/>
      </c>
      <c r="Z47" s="22" t="str">
        <f t="shared" si="12"/>
        <v/>
      </c>
      <c r="AA47" s="22" t="str">
        <f t="shared" si="13"/>
        <v/>
      </c>
      <c r="AB47" s="22" t="str">
        <f t="shared" si="14"/>
        <v/>
      </c>
      <c r="AC47" s="22" t="str">
        <f t="shared" si="15"/>
        <v/>
      </c>
      <c r="AD47" s="22" t="str">
        <f t="shared" si="16"/>
        <v/>
      </c>
      <c r="AE47" s="22" t="str">
        <f t="shared" si="17"/>
        <v/>
      </c>
      <c r="AF47" s="95" t="str">
        <f t="shared" si="3"/>
        <v/>
      </c>
      <c r="AG47" s="22" t="str">
        <f t="shared" si="18"/>
        <v/>
      </c>
      <c r="AH47" s="22" t="str">
        <f t="shared" si="19"/>
        <v/>
      </c>
      <c r="AI47" s="22" t="str">
        <f t="shared" si="20"/>
        <v/>
      </c>
      <c r="AJ47" s="22" t="str">
        <f t="shared" si="21"/>
        <v/>
      </c>
      <c r="AK47" s="22" t="str">
        <f t="shared" si="22"/>
        <v/>
      </c>
    </row>
    <row r="48" spans="1:37" x14ac:dyDescent="0.3">
      <c r="A48" s="37" t="str">
        <f>IF('Startovní listina'!A48="","",'Startovní listina'!A48)</f>
        <v>32</v>
      </c>
      <c r="B48" s="38" t="str">
        <f>IF('Startovní listina'!B48="","",'Startovní listina'!B48)</f>
        <v/>
      </c>
      <c r="C48" s="38" t="str">
        <f>IF('Startovní listina'!D48="","",'Startovní listina'!D48)</f>
        <v/>
      </c>
      <c r="D48" s="38" t="str">
        <f>IF('Startovní listina'!E48="","",'Startovní listina'!E48)</f>
        <v/>
      </c>
      <c r="E48" s="61" t="str">
        <f>IF('Startovní listina'!F48="","",'Startovní listina'!F48)</f>
        <v/>
      </c>
      <c r="F48" s="127"/>
      <c r="G48" s="160"/>
      <c r="H48" s="62" t="str">
        <f t="shared" si="0"/>
        <v/>
      </c>
      <c r="I48" s="38" t="str">
        <f t="shared" si="1"/>
        <v/>
      </c>
      <c r="J48" s="104" t="str">
        <f>IF('Startovní listina'!H48="","",'Startovní listina'!H48)</f>
        <v/>
      </c>
      <c r="K48" s="109" t="str">
        <f>IF('Startovní listina'!I48="","",'Startovní listina'!I48)</f>
        <v/>
      </c>
      <c r="L48" s="110"/>
      <c r="M48" s="178"/>
      <c r="N48" s="187"/>
      <c r="O48" s="185"/>
      <c r="P48" s="181"/>
      <c r="Q48" s="170"/>
      <c r="R48" s="171" t="str">
        <f t="shared" si="6"/>
        <v/>
      </c>
      <c r="T48" s="22" t="str">
        <f t="shared" si="2"/>
        <v>__</v>
      </c>
      <c r="U48" s="22" t="str">
        <f t="shared" si="7"/>
        <v>_</v>
      </c>
      <c r="V48" s="22" t="str">
        <f t="shared" si="8"/>
        <v/>
      </c>
      <c r="W48" s="22" t="str">
        <f t="shared" si="9"/>
        <v/>
      </c>
      <c r="X48" s="22" t="str">
        <f t="shared" si="10"/>
        <v/>
      </c>
      <c r="Y48" s="22" t="str">
        <f t="shared" si="11"/>
        <v/>
      </c>
      <c r="Z48" s="22" t="str">
        <f t="shared" si="12"/>
        <v/>
      </c>
      <c r="AA48" s="22" t="str">
        <f t="shared" si="13"/>
        <v/>
      </c>
      <c r="AB48" s="22" t="str">
        <f t="shared" si="14"/>
        <v/>
      </c>
      <c r="AC48" s="22" t="str">
        <f t="shared" si="15"/>
        <v/>
      </c>
      <c r="AD48" s="22" t="str">
        <f t="shared" si="16"/>
        <v/>
      </c>
      <c r="AE48" s="22" t="str">
        <f t="shared" si="17"/>
        <v/>
      </c>
      <c r="AF48" s="95" t="str">
        <f t="shared" si="3"/>
        <v/>
      </c>
      <c r="AG48" s="22" t="str">
        <f t="shared" si="18"/>
        <v/>
      </c>
      <c r="AH48" s="22" t="str">
        <f t="shared" si="19"/>
        <v/>
      </c>
      <c r="AI48" s="22" t="str">
        <f t="shared" si="20"/>
        <v/>
      </c>
      <c r="AJ48" s="22" t="str">
        <f t="shared" si="21"/>
        <v/>
      </c>
      <c r="AK48" s="22" t="str">
        <f t="shared" si="22"/>
        <v/>
      </c>
    </row>
    <row r="49" spans="1:37" x14ac:dyDescent="0.3">
      <c r="A49" s="37" t="str">
        <f>IF('Startovní listina'!A49="","",'Startovní listina'!A49)</f>
        <v>33</v>
      </c>
      <c r="B49" s="38" t="str">
        <f>IF('Startovní listina'!B49="","",'Startovní listina'!B49)</f>
        <v/>
      </c>
      <c r="C49" s="38" t="str">
        <f>IF('Startovní listina'!D49="","",'Startovní listina'!D49)</f>
        <v/>
      </c>
      <c r="D49" s="38" t="str">
        <f>IF('Startovní listina'!E49="","",'Startovní listina'!E49)</f>
        <v/>
      </c>
      <c r="E49" s="61" t="str">
        <f>IF('Startovní listina'!F49="","",'Startovní listina'!F49)</f>
        <v/>
      </c>
      <c r="F49" s="127"/>
      <c r="G49" s="160"/>
      <c r="H49" s="62" t="str">
        <f t="shared" ref="H49:H80" si="23">IF(F49="","",IF(F49&gt;=90,"V",IF(F49&gt;=80,"VD",IF(F49&gt;=70,"D",IF(F49&gt;=60,"OB","NEOB")))))</f>
        <v/>
      </c>
      <c r="I49" s="38" t="str">
        <f t="shared" ref="I49:I80" si="24">IF($I$10="Celkové",IF(F49="","",RANK(AF49,$AF$17:$AF$116,0)),IF(F49="","",IF(U49="RO3_1. START",RANK(V49,$V$17:$V$116,0),IF(U49="RO2_1. START",RANK(W49,$W$17:$W$116,0),IF(U49="RO1_1. START",RANK(X49,$X$17:$X$116,0),IF(U49="RO-V_1. START",RANK(Y49,$Y$17:$Y$116,0),IF(U49="RO-Z_1. START",RANK(Z49,$Z$17:$Z$116,0),IF(U49="RO3_2. START",RANK(AA49,$AA$17:$AA$116,0),IF(U49="RO2_2. START",RANK(AB49,$AB$17:$AB$116,0),IF(U49="RO1_2. START",RANK(AC49,$AC$17:$AC$116,0),IF(U49="RO-V_2. START",RANK(AD49,$AD$17:$AD$116,0),IF(U49="RO-Z_2. START",RANK(AE49,$AE$17:$AE$116,0),""))))))))))))</f>
        <v/>
      </c>
      <c r="J49" s="104" t="str">
        <f>IF('Startovní listina'!H49="","",'Startovní listina'!H49)</f>
        <v/>
      </c>
      <c r="K49" s="109" t="str">
        <f>IF('Startovní listina'!I49="","",'Startovní listina'!I49)</f>
        <v/>
      </c>
      <c r="L49" s="110"/>
      <c r="M49" s="178"/>
      <c r="N49" s="187"/>
      <c r="O49" s="185"/>
      <c r="P49" s="181"/>
      <c r="Q49" s="170"/>
      <c r="R49" s="171" t="str">
        <f t="shared" si="6"/>
        <v/>
      </c>
      <c r="T49" s="22" t="str">
        <f t="shared" si="2"/>
        <v>__</v>
      </c>
      <c r="U49" s="22" t="str">
        <f t="shared" si="7"/>
        <v>_</v>
      </c>
      <c r="V49" s="22" t="str">
        <f t="shared" si="8"/>
        <v/>
      </c>
      <c r="W49" s="22" t="str">
        <f t="shared" si="9"/>
        <v/>
      </c>
      <c r="X49" s="22" t="str">
        <f t="shared" si="10"/>
        <v/>
      </c>
      <c r="Y49" s="22" t="str">
        <f t="shared" si="11"/>
        <v/>
      </c>
      <c r="Z49" s="22" t="str">
        <f t="shared" si="12"/>
        <v/>
      </c>
      <c r="AA49" s="22" t="str">
        <f t="shared" si="13"/>
        <v/>
      </c>
      <c r="AB49" s="22" t="str">
        <f t="shared" si="14"/>
        <v/>
      </c>
      <c r="AC49" s="22" t="str">
        <f t="shared" si="15"/>
        <v/>
      </c>
      <c r="AD49" s="22" t="str">
        <f t="shared" si="16"/>
        <v/>
      </c>
      <c r="AE49" s="22" t="str">
        <f t="shared" si="17"/>
        <v/>
      </c>
      <c r="AF49" s="95" t="str">
        <f t="shared" ref="AF49:AF80" si="25">IF(F49="","",F49-G49)</f>
        <v/>
      </c>
      <c r="AG49" s="22" t="str">
        <f t="shared" si="18"/>
        <v/>
      </c>
      <c r="AH49" s="22" t="str">
        <f t="shared" si="19"/>
        <v/>
      </c>
      <c r="AI49" s="22" t="str">
        <f t="shared" si="20"/>
        <v/>
      </c>
      <c r="AJ49" s="22" t="str">
        <f t="shared" si="21"/>
        <v/>
      </c>
      <c r="AK49" s="22" t="str">
        <f t="shared" si="22"/>
        <v/>
      </c>
    </row>
    <row r="50" spans="1:37" x14ac:dyDescent="0.3">
      <c r="A50" s="37" t="str">
        <f>IF('Startovní listina'!A50="","",'Startovní listina'!A50)</f>
        <v>34</v>
      </c>
      <c r="B50" s="38" t="str">
        <f>IF('Startovní listina'!B50="","",'Startovní listina'!B50)</f>
        <v/>
      </c>
      <c r="C50" s="38" t="str">
        <f>IF('Startovní listina'!D50="","",'Startovní listina'!D50)</f>
        <v/>
      </c>
      <c r="D50" s="38" t="str">
        <f>IF('Startovní listina'!E50="","",'Startovní listina'!E50)</f>
        <v/>
      </c>
      <c r="E50" s="61" t="str">
        <f>IF('Startovní listina'!F50="","",'Startovní listina'!F50)</f>
        <v/>
      </c>
      <c r="F50" s="127"/>
      <c r="G50" s="160"/>
      <c r="H50" s="62" t="str">
        <f t="shared" si="23"/>
        <v/>
      </c>
      <c r="I50" s="38" t="str">
        <f t="shared" si="24"/>
        <v/>
      </c>
      <c r="J50" s="104" t="str">
        <f>IF('Startovní listina'!H50="","",'Startovní listina'!H50)</f>
        <v/>
      </c>
      <c r="K50" s="109" t="str">
        <f>IF('Startovní listina'!I50="","",'Startovní listina'!I50)</f>
        <v/>
      </c>
      <c r="L50" s="110"/>
      <c r="M50" s="178"/>
      <c r="N50" s="187"/>
      <c r="O50" s="185"/>
      <c r="P50" s="181"/>
      <c r="Q50" s="170"/>
      <c r="R50" s="171" t="str">
        <f t="shared" si="6"/>
        <v/>
      </c>
      <c r="T50" s="22" t="str">
        <f t="shared" si="2"/>
        <v>__</v>
      </c>
      <c r="U50" s="22" t="str">
        <f t="shared" si="7"/>
        <v>_</v>
      </c>
      <c r="V50" s="22" t="str">
        <f t="shared" si="8"/>
        <v/>
      </c>
      <c r="W50" s="22" t="str">
        <f t="shared" si="9"/>
        <v/>
      </c>
      <c r="X50" s="22" t="str">
        <f t="shared" si="10"/>
        <v/>
      </c>
      <c r="Y50" s="22" t="str">
        <f t="shared" si="11"/>
        <v/>
      </c>
      <c r="Z50" s="22" t="str">
        <f t="shared" si="12"/>
        <v/>
      </c>
      <c r="AA50" s="22" t="str">
        <f t="shared" si="13"/>
        <v/>
      </c>
      <c r="AB50" s="22" t="str">
        <f t="shared" si="14"/>
        <v/>
      </c>
      <c r="AC50" s="22" t="str">
        <f t="shared" si="15"/>
        <v/>
      </c>
      <c r="AD50" s="22" t="str">
        <f t="shared" si="16"/>
        <v/>
      </c>
      <c r="AE50" s="22" t="str">
        <f t="shared" si="17"/>
        <v/>
      </c>
      <c r="AF50" s="95" t="str">
        <f t="shared" si="25"/>
        <v/>
      </c>
      <c r="AG50" s="22" t="str">
        <f t="shared" si="18"/>
        <v/>
      </c>
      <c r="AH50" s="22" t="str">
        <f t="shared" si="19"/>
        <v/>
      </c>
      <c r="AI50" s="22" t="str">
        <f t="shared" si="20"/>
        <v/>
      </c>
      <c r="AJ50" s="22" t="str">
        <f t="shared" si="21"/>
        <v/>
      </c>
      <c r="AK50" s="22" t="str">
        <f t="shared" si="22"/>
        <v/>
      </c>
    </row>
    <row r="51" spans="1:37" x14ac:dyDescent="0.3">
      <c r="A51" s="37" t="str">
        <f>IF('Startovní listina'!A51="","",'Startovní listina'!A51)</f>
        <v>35</v>
      </c>
      <c r="B51" s="38" t="str">
        <f>IF('Startovní listina'!B51="","",'Startovní listina'!B51)</f>
        <v/>
      </c>
      <c r="C51" s="38" t="str">
        <f>IF('Startovní listina'!D51="","",'Startovní listina'!D51)</f>
        <v/>
      </c>
      <c r="D51" s="38" t="str">
        <f>IF('Startovní listina'!E51="","",'Startovní listina'!E51)</f>
        <v/>
      </c>
      <c r="E51" s="61" t="str">
        <f>IF('Startovní listina'!F51="","",'Startovní listina'!F51)</f>
        <v/>
      </c>
      <c r="F51" s="127"/>
      <c r="G51" s="160"/>
      <c r="H51" s="62" t="str">
        <f t="shared" si="23"/>
        <v/>
      </c>
      <c r="I51" s="38" t="str">
        <f t="shared" si="24"/>
        <v/>
      </c>
      <c r="J51" s="104" t="str">
        <f>IF('Startovní listina'!H51="","",'Startovní listina'!H51)</f>
        <v/>
      </c>
      <c r="K51" s="109" t="str">
        <f>IF('Startovní listina'!I51="","",'Startovní listina'!I51)</f>
        <v/>
      </c>
      <c r="L51" s="110"/>
      <c r="M51" s="178"/>
      <c r="N51" s="187"/>
      <c r="O51" s="185"/>
      <c r="P51" s="181"/>
      <c r="Q51" s="170"/>
      <c r="R51" s="171" t="str">
        <f t="shared" si="6"/>
        <v/>
      </c>
      <c r="T51" s="22" t="str">
        <f t="shared" si="2"/>
        <v>__</v>
      </c>
      <c r="U51" s="22" t="str">
        <f t="shared" si="7"/>
        <v>_</v>
      </c>
      <c r="V51" s="22" t="str">
        <f t="shared" si="8"/>
        <v/>
      </c>
      <c r="W51" s="22" t="str">
        <f t="shared" si="9"/>
        <v/>
      </c>
      <c r="X51" s="22" t="str">
        <f t="shared" si="10"/>
        <v/>
      </c>
      <c r="Y51" s="22" t="str">
        <f t="shared" si="11"/>
        <v/>
      </c>
      <c r="Z51" s="22" t="str">
        <f t="shared" si="12"/>
        <v/>
      </c>
      <c r="AA51" s="22" t="str">
        <f t="shared" si="13"/>
        <v/>
      </c>
      <c r="AB51" s="22" t="str">
        <f t="shared" si="14"/>
        <v/>
      </c>
      <c r="AC51" s="22" t="str">
        <f t="shared" si="15"/>
        <v/>
      </c>
      <c r="AD51" s="22" t="str">
        <f t="shared" si="16"/>
        <v/>
      </c>
      <c r="AE51" s="22" t="str">
        <f t="shared" si="17"/>
        <v/>
      </c>
      <c r="AF51" s="95" t="str">
        <f t="shared" si="25"/>
        <v/>
      </c>
      <c r="AG51" s="22" t="str">
        <f t="shared" si="18"/>
        <v/>
      </c>
      <c r="AH51" s="22" t="str">
        <f t="shared" si="19"/>
        <v/>
      </c>
      <c r="AI51" s="22" t="str">
        <f t="shared" si="20"/>
        <v/>
      </c>
      <c r="AJ51" s="22" t="str">
        <f t="shared" si="21"/>
        <v/>
      </c>
      <c r="AK51" s="22" t="str">
        <f t="shared" si="22"/>
        <v/>
      </c>
    </row>
    <row r="52" spans="1:37" x14ac:dyDescent="0.3">
      <c r="A52" s="37" t="str">
        <f>IF('Startovní listina'!A52="","",'Startovní listina'!A52)</f>
        <v>36</v>
      </c>
      <c r="B52" s="38" t="str">
        <f>IF('Startovní listina'!B52="","",'Startovní listina'!B52)</f>
        <v/>
      </c>
      <c r="C52" s="38" t="str">
        <f>IF('Startovní listina'!D52="","",'Startovní listina'!D52)</f>
        <v/>
      </c>
      <c r="D52" s="38" t="str">
        <f>IF('Startovní listina'!E52="","",'Startovní listina'!E52)</f>
        <v/>
      </c>
      <c r="E52" s="61" t="str">
        <f>IF('Startovní listina'!F52="","",'Startovní listina'!F52)</f>
        <v/>
      </c>
      <c r="F52" s="127"/>
      <c r="G52" s="160"/>
      <c r="H52" s="62" t="str">
        <f t="shared" si="23"/>
        <v/>
      </c>
      <c r="I52" s="38" t="str">
        <f t="shared" si="24"/>
        <v/>
      </c>
      <c r="J52" s="104" t="str">
        <f>IF('Startovní listina'!H52="","",'Startovní listina'!H52)</f>
        <v/>
      </c>
      <c r="K52" s="109" t="str">
        <f>IF('Startovní listina'!I52="","",'Startovní listina'!I52)</f>
        <v/>
      </c>
      <c r="L52" s="110"/>
      <c r="M52" s="178"/>
      <c r="N52" s="187"/>
      <c r="O52" s="185"/>
      <c r="P52" s="181"/>
      <c r="Q52" s="170"/>
      <c r="R52" s="171" t="str">
        <f t="shared" si="6"/>
        <v/>
      </c>
      <c r="T52" s="22" t="str">
        <f t="shared" si="2"/>
        <v>__</v>
      </c>
      <c r="U52" s="22" t="str">
        <f t="shared" si="7"/>
        <v>_</v>
      </c>
      <c r="V52" s="22" t="str">
        <f t="shared" si="8"/>
        <v/>
      </c>
      <c r="W52" s="22" t="str">
        <f t="shared" si="9"/>
        <v/>
      </c>
      <c r="X52" s="22" t="str">
        <f t="shared" si="10"/>
        <v/>
      </c>
      <c r="Y52" s="22" t="str">
        <f t="shared" si="11"/>
        <v/>
      </c>
      <c r="Z52" s="22" t="str">
        <f t="shared" si="12"/>
        <v/>
      </c>
      <c r="AA52" s="22" t="str">
        <f t="shared" si="13"/>
        <v/>
      </c>
      <c r="AB52" s="22" t="str">
        <f t="shared" si="14"/>
        <v/>
      </c>
      <c r="AC52" s="22" t="str">
        <f t="shared" si="15"/>
        <v/>
      </c>
      <c r="AD52" s="22" t="str">
        <f t="shared" si="16"/>
        <v/>
      </c>
      <c r="AE52" s="22" t="str">
        <f t="shared" si="17"/>
        <v/>
      </c>
      <c r="AF52" s="95" t="str">
        <f t="shared" si="25"/>
        <v/>
      </c>
      <c r="AG52" s="22" t="str">
        <f t="shared" si="18"/>
        <v/>
      </c>
      <c r="AH52" s="22" t="str">
        <f t="shared" si="19"/>
        <v/>
      </c>
      <c r="AI52" s="22" t="str">
        <f t="shared" si="20"/>
        <v/>
      </c>
      <c r="AJ52" s="22" t="str">
        <f t="shared" si="21"/>
        <v/>
      </c>
      <c r="AK52" s="22" t="str">
        <f t="shared" si="22"/>
        <v/>
      </c>
    </row>
    <row r="53" spans="1:37" x14ac:dyDescent="0.3">
      <c r="A53" s="37" t="str">
        <f>IF('Startovní listina'!A53="","",'Startovní listina'!A53)</f>
        <v>37</v>
      </c>
      <c r="B53" s="38" t="str">
        <f>IF('Startovní listina'!B53="","",'Startovní listina'!B53)</f>
        <v/>
      </c>
      <c r="C53" s="38" t="str">
        <f>IF('Startovní listina'!D53="","",'Startovní listina'!D53)</f>
        <v/>
      </c>
      <c r="D53" s="38" t="str">
        <f>IF('Startovní listina'!E53="","",'Startovní listina'!E53)</f>
        <v/>
      </c>
      <c r="E53" s="61" t="str">
        <f>IF('Startovní listina'!F53="","",'Startovní listina'!F53)</f>
        <v/>
      </c>
      <c r="F53" s="127"/>
      <c r="G53" s="160"/>
      <c r="H53" s="62" t="str">
        <f t="shared" si="23"/>
        <v/>
      </c>
      <c r="I53" s="38" t="str">
        <f t="shared" si="24"/>
        <v/>
      </c>
      <c r="J53" s="104" t="str">
        <f>IF('Startovní listina'!H53="","",'Startovní listina'!H53)</f>
        <v/>
      </c>
      <c r="K53" s="109" t="str">
        <f>IF('Startovní listina'!I53="","",'Startovní listina'!I53)</f>
        <v/>
      </c>
      <c r="L53" s="110"/>
      <c r="M53" s="178"/>
      <c r="N53" s="187"/>
      <c r="O53" s="185"/>
      <c r="P53" s="181"/>
      <c r="Q53" s="170"/>
      <c r="R53" s="171" t="str">
        <f t="shared" si="6"/>
        <v/>
      </c>
      <c r="T53" s="22" t="str">
        <f t="shared" si="2"/>
        <v>__</v>
      </c>
      <c r="U53" s="22" t="str">
        <f t="shared" si="7"/>
        <v>_</v>
      </c>
      <c r="V53" s="22" t="str">
        <f t="shared" si="8"/>
        <v/>
      </c>
      <c r="W53" s="22" t="str">
        <f t="shared" si="9"/>
        <v/>
      </c>
      <c r="X53" s="22" t="str">
        <f t="shared" si="10"/>
        <v/>
      </c>
      <c r="Y53" s="22" t="str">
        <f t="shared" si="11"/>
        <v/>
      </c>
      <c r="Z53" s="22" t="str">
        <f t="shared" si="12"/>
        <v/>
      </c>
      <c r="AA53" s="22" t="str">
        <f t="shared" si="13"/>
        <v/>
      </c>
      <c r="AB53" s="22" t="str">
        <f t="shared" si="14"/>
        <v/>
      </c>
      <c r="AC53" s="22" t="str">
        <f t="shared" si="15"/>
        <v/>
      </c>
      <c r="AD53" s="22" t="str">
        <f t="shared" si="16"/>
        <v/>
      </c>
      <c r="AE53" s="22" t="str">
        <f t="shared" si="17"/>
        <v/>
      </c>
      <c r="AF53" s="95" t="str">
        <f t="shared" si="25"/>
        <v/>
      </c>
      <c r="AG53" s="22" t="str">
        <f t="shared" si="18"/>
        <v/>
      </c>
      <c r="AH53" s="22" t="str">
        <f t="shared" si="19"/>
        <v/>
      </c>
      <c r="AI53" s="22" t="str">
        <f t="shared" si="20"/>
        <v/>
      </c>
      <c r="AJ53" s="22" t="str">
        <f t="shared" si="21"/>
        <v/>
      </c>
      <c r="AK53" s="22" t="str">
        <f t="shared" si="22"/>
        <v/>
      </c>
    </row>
    <row r="54" spans="1:37" x14ac:dyDescent="0.3">
      <c r="A54" s="37" t="str">
        <f>IF('Startovní listina'!A54="","",'Startovní listina'!A54)</f>
        <v>38</v>
      </c>
      <c r="B54" s="38" t="str">
        <f>IF('Startovní listina'!B54="","",'Startovní listina'!B54)</f>
        <v/>
      </c>
      <c r="C54" s="38" t="str">
        <f>IF('Startovní listina'!D54="","",'Startovní listina'!D54)</f>
        <v/>
      </c>
      <c r="D54" s="38" t="str">
        <f>IF('Startovní listina'!E54="","",'Startovní listina'!E54)</f>
        <v/>
      </c>
      <c r="E54" s="61" t="str">
        <f>IF('Startovní listina'!F54="","",'Startovní listina'!F54)</f>
        <v/>
      </c>
      <c r="F54" s="127"/>
      <c r="G54" s="160"/>
      <c r="H54" s="62" t="str">
        <f t="shared" si="23"/>
        <v/>
      </c>
      <c r="I54" s="38" t="str">
        <f t="shared" si="24"/>
        <v/>
      </c>
      <c r="J54" s="104" t="str">
        <f>IF('Startovní listina'!H54="","",'Startovní listina'!H54)</f>
        <v/>
      </c>
      <c r="K54" s="109" t="str">
        <f>IF('Startovní listina'!I54="","",'Startovní listina'!I54)</f>
        <v/>
      </c>
      <c r="L54" s="110"/>
      <c r="M54" s="178"/>
      <c r="N54" s="187"/>
      <c r="O54" s="185"/>
      <c r="P54" s="181"/>
      <c r="Q54" s="170"/>
      <c r="R54" s="171" t="str">
        <f t="shared" si="6"/>
        <v/>
      </c>
      <c r="T54" s="22" t="str">
        <f t="shared" si="2"/>
        <v>__</v>
      </c>
      <c r="U54" s="22" t="str">
        <f t="shared" si="7"/>
        <v>_</v>
      </c>
      <c r="V54" s="22" t="str">
        <f t="shared" si="8"/>
        <v/>
      </c>
      <c r="W54" s="22" t="str">
        <f t="shared" si="9"/>
        <v/>
      </c>
      <c r="X54" s="22" t="str">
        <f t="shared" si="10"/>
        <v/>
      </c>
      <c r="Y54" s="22" t="str">
        <f t="shared" si="11"/>
        <v/>
      </c>
      <c r="Z54" s="22" t="str">
        <f t="shared" si="12"/>
        <v/>
      </c>
      <c r="AA54" s="22" t="str">
        <f t="shared" si="13"/>
        <v/>
      </c>
      <c r="AB54" s="22" t="str">
        <f t="shared" si="14"/>
        <v/>
      </c>
      <c r="AC54" s="22" t="str">
        <f t="shared" si="15"/>
        <v/>
      </c>
      <c r="AD54" s="22" t="str">
        <f t="shared" si="16"/>
        <v/>
      </c>
      <c r="AE54" s="22" t="str">
        <f t="shared" si="17"/>
        <v/>
      </c>
      <c r="AF54" s="95" t="str">
        <f t="shared" si="25"/>
        <v/>
      </c>
      <c r="AG54" s="22" t="str">
        <f t="shared" si="18"/>
        <v/>
      </c>
      <c r="AH54" s="22" t="str">
        <f t="shared" si="19"/>
        <v/>
      </c>
      <c r="AI54" s="22" t="str">
        <f t="shared" si="20"/>
        <v/>
      </c>
      <c r="AJ54" s="22" t="str">
        <f t="shared" si="21"/>
        <v/>
      </c>
      <c r="AK54" s="22" t="str">
        <f t="shared" si="22"/>
        <v/>
      </c>
    </row>
    <row r="55" spans="1:37" x14ac:dyDescent="0.3">
      <c r="A55" s="37" t="str">
        <f>IF('Startovní listina'!A55="","",'Startovní listina'!A55)</f>
        <v>39</v>
      </c>
      <c r="B55" s="38" t="str">
        <f>IF('Startovní listina'!B55="","",'Startovní listina'!B55)</f>
        <v/>
      </c>
      <c r="C55" s="38" t="str">
        <f>IF('Startovní listina'!D55="","",'Startovní listina'!D55)</f>
        <v/>
      </c>
      <c r="D55" s="38" t="str">
        <f>IF('Startovní listina'!E55="","",'Startovní listina'!E55)</f>
        <v/>
      </c>
      <c r="E55" s="61" t="str">
        <f>IF('Startovní listina'!F55="","",'Startovní listina'!F55)</f>
        <v/>
      </c>
      <c r="F55" s="127"/>
      <c r="G55" s="160"/>
      <c r="H55" s="62" t="str">
        <f t="shared" si="23"/>
        <v/>
      </c>
      <c r="I55" s="38" t="str">
        <f t="shared" si="24"/>
        <v/>
      </c>
      <c r="J55" s="104" t="str">
        <f>IF('Startovní listina'!H55="","",'Startovní listina'!H55)</f>
        <v/>
      </c>
      <c r="K55" s="109" t="str">
        <f>IF('Startovní listina'!I55="","",'Startovní listina'!I55)</f>
        <v/>
      </c>
      <c r="L55" s="110"/>
      <c r="M55" s="178"/>
      <c r="N55" s="187"/>
      <c r="O55" s="185"/>
      <c r="P55" s="181"/>
      <c r="Q55" s="170"/>
      <c r="R55" s="171" t="str">
        <f t="shared" si="6"/>
        <v/>
      </c>
      <c r="T55" s="22" t="str">
        <f t="shared" si="2"/>
        <v>__</v>
      </c>
      <c r="U55" s="22" t="str">
        <f t="shared" si="7"/>
        <v>_</v>
      </c>
      <c r="V55" s="22" t="str">
        <f t="shared" si="8"/>
        <v/>
      </c>
      <c r="W55" s="22" t="str">
        <f t="shared" si="9"/>
        <v/>
      </c>
      <c r="X55" s="22" t="str">
        <f t="shared" si="10"/>
        <v/>
      </c>
      <c r="Y55" s="22" t="str">
        <f t="shared" si="11"/>
        <v/>
      </c>
      <c r="Z55" s="22" t="str">
        <f t="shared" si="12"/>
        <v/>
      </c>
      <c r="AA55" s="22" t="str">
        <f t="shared" si="13"/>
        <v/>
      </c>
      <c r="AB55" s="22" t="str">
        <f t="shared" si="14"/>
        <v/>
      </c>
      <c r="AC55" s="22" t="str">
        <f t="shared" si="15"/>
        <v/>
      </c>
      <c r="AD55" s="22" t="str">
        <f t="shared" si="16"/>
        <v/>
      </c>
      <c r="AE55" s="22" t="str">
        <f t="shared" si="17"/>
        <v/>
      </c>
      <c r="AF55" s="95" t="str">
        <f t="shared" si="25"/>
        <v/>
      </c>
      <c r="AG55" s="22" t="str">
        <f t="shared" si="18"/>
        <v/>
      </c>
      <c r="AH55" s="22" t="str">
        <f t="shared" si="19"/>
        <v/>
      </c>
      <c r="AI55" s="22" t="str">
        <f t="shared" si="20"/>
        <v/>
      </c>
      <c r="AJ55" s="22" t="str">
        <f t="shared" si="21"/>
        <v/>
      </c>
      <c r="AK55" s="22" t="str">
        <f t="shared" si="22"/>
        <v/>
      </c>
    </row>
    <row r="56" spans="1:37" x14ac:dyDescent="0.3">
      <c r="A56" s="37" t="str">
        <f>IF('Startovní listina'!A56="","",'Startovní listina'!A56)</f>
        <v>40</v>
      </c>
      <c r="B56" s="38" t="str">
        <f>IF('Startovní listina'!B56="","",'Startovní listina'!B56)</f>
        <v/>
      </c>
      <c r="C56" s="38" t="str">
        <f>IF('Startovní listina'!D56="","",'Startovní listina'!D56)</f>
        <v/>
      </c>
      <c r="D56" s="38" t="str">
        <f>IF('Startovní listina'!E56="","",'Startovní listina'!E56)</f>
        <v/>
      </c>
      <c r="E56" s="61" t="str">
        <f>IF('Startovní listina'!F56="","",'Startovní listina'!F56)</f>
        <v/>
      </c>
      <c r="F56" s="127"/>
      <c r="G56" s="160"/>
      <c r="H56" s="62" t="str">
        <f t="shared" si="23"/>
        <v/>
      </c>
      <c r="I56" s="38" t="str">
        <f t="shared" si="24"/>
        <v/>
      </c>
      <c r="J56" s="104" t="str">
        <f>IF('Startovní listina'!H56="","",'Startovní listina'!H56)</f>
        <v/>
      </c>
      <c r="K56" s="109" t="str">
        <f>IF('Startovní listina'!I56="","",'Startovní listina'!I56)</f>
        <v/>
      </c>
      <c r="L56" s="110"/>
      <c r="M56" s="178"/>
      <c r="N56" s="187"/>
      <c r="O56" s="185"/>
      <c r="P56" s="181"/>
      <c r="Q56" s="170"/>
      <c r="R56" s="171" t="str">
        <f t="shared" si="6"/>
        <v/>
      </c>
      <c r="T56" s="22" t="str">
        <f t="shared" si="2"/>
        <v>__</v>
      </c>
      <c r="U56" s="22" t="str">
        <f t="shared" si="7"/>
        <v>_</v>
      </c>
      <c r="V56" s="22" t="str">
        <f t="shared" si="8"/>
        <v/>
      </c>
      <c r="W56" s="22" t="str">
        <f t="shared" si="9"/>
        <v/>
      </c>
      <c r="X56" s="22" t="str">
        <f t="shared" si="10"/>
        <v/>
      </c>
      <c r="Y56" s="22" t="str">
        <f t="shared" si="11"/>
        <v/>
      </c>
      <c r="Z56" s="22" t="str">
        <f t="shared" si="12"/>
        <v/>
      </c>
      <c r="AA56" s="22" t="str">
        <f t="shared" si="13"/>
        <v/>
      </c>
      <c r="AB56" s="22" t="str">
        <f t="shared" si="14"/>
        <v/>
      </c>
      <c r="AC56" s="22" t="str">
        <f t="shared" si="15"/>
        <v/>
      </c>
      <c r="AD56" s="22" t="str">
        <f t="shared" si="16"/>
        <v/>
      </c>
      <c r="AE56" s="22" t="str">
        <f t="shared" si="17"/>
        <v/>
      </c>
      <c r="AF56" s="95" t="str">
        <f t="shared" si="25"/>
        <v/>
      </c>
      <c r="AG56" s="22" t="str">
        <f t="shared" si="18"/>
        <v/>
      </c>
      <c r="AH56" s="22" t="str">
        <f t="shared" si="19"/>
        <v/>
      </c>
      <c r="AI56" s="22" t="str">
        <f t="shared" si="20"/>
        <v/>
      </c>
      <c r="AJ56" s="22" t="str">
        <f t="shared" si="21"/>
        <v/>
      </c>
      <c r="AK56" s="22" t="str">
        <f t="shared" si="22"/>
        <v/>
      </c>
    </row>
    <row r="57" spans="1:37" x14ac:dyDescent="0.3">
      <c r="A57" s="37" t="str">
        <f>IF('Startovní listina'!A57="","",'Startovní listina'!A57)</f>
        <v>41</v>
      </c>
      <c r="B57" s="38" t="str">
        <f>IF('Startovní listina'!B57="","",'Startovní listina'!B57)</f>
        <v/>
      </c>
      <c r="C57" s="38" t="str">
        <f>IF('Startovní listina'!D57="","",'Startovní listina'!D57)</f>
        <v/>
      </c>
      <c r="D57" s="38" t="str">
        <f>IF('Startovní listina'!E57="","",'Startovní listina'!E57)</f>
        <v/>
      </c>
      <c r="E57" s="61" t="str">
        <f>IF('Startovní listina'!F57="","",'Startovní listina'!F57)</f>
        <v/>
      </c>
      <c r="F57" s="127"/>
      <c r="G57" s="128"/>
      <c r="H57" s="62" t="str">
        <f t="shared" si="23"/>
        <v/>
      </c>
      <c r="I57" s="38" t="str">
        <f t="shared" si="24"/>
        <v/>
      </c>
      <c r="J57" s="104" t="str">
        <f>IF('Startovní listina'!H57="","",'Startovní listina'!H57)</f>
        <v/>
      </c>
      <c r="K57" s="109" t="str">
        <f>IF('Startovní listina'!I57="","",'Startovní listina'!I57)</f>
        <v/>
      </c>
      <c r="L57" s="110"/>
      <c r="M57" s="178"/>
      <c r="N57" s="187"/>
      <c r="O57" s="185"/>
      <c r="P57" s="181">
        <f t="shared" si="4"/>
        <v>0</v>
      </c>
      <c r="Q57" s="170">
        <f t="shared" si="5"/>
        <v>0</v>
      </c>
      <c r="R57" s="171" t="str">
        <f t="shared" si="6"/>
        <v/>
      </c>
      <c r="T57" s="22" t="str">
        <f t="shared" si="2"/>
        <v>__</v>
      </c>
      <c r="U57" s="22" t="str">
        <f t="shared" si="7"/>
        <v>_</v>
      </c>
      <c r="V57" s="22" t="str">
        <f t="shared" si="8"/>
        <v/>
      </c>
      <c r="W57" s="22" t="str">
        <f t="shared" si="9"/>
        <v/>
      </c>
      <c r="X57" s="22" t="str">
        <f t="shared" si="10"/>
        <v/>
      </c>
      <c r="Y57" s="22" t="str">
        <f t="shared" si="11"/>
        <v/>
      </c>
      <c r="Z57" s="22" t="str">
        <f t="shared" si="12"/>
        <v/>
      </c>
      <c r="AA57" s="22" t="str">
        <f t="shared" si="13"/>
        <v/>
      </c>
      <c r="AB57" s="22" t="str">
        <f t="shared" si="14"/>
        <v/>
      </c>
      <c r="AC57" s="22" t="str">
        <f t="shared" si="15"/>
        <v/>
      </c>
      <c r="AD57" s="22" t="str">
        <f t="shared" si="16"/>
        <v/>
      </c>
      <c r="AE57" s="22" t="str">
        <f t="shared" si="17"/>
        <v/>
      </c>
      <c r="AF57" s="95" t="str">
        <f t="shared" si="25"/>
        <v/>
      </c>
      <c r="AG57" s="22" t="str">
        <f t="shared" si="18"/>
        <v/>
      </c>
      <c r="AH57" s="22" t="str">
        <f t="shared" si="19"/>
        <v/>
      </c>
      <c r="AI57" s="22" t="str">
        <f t="shared" si="20"/>
        <v/>
      </c>
      <c r="AJ57" s="22" t="str">
        <f t="shared" si="21"/>
        <v/>
      </c>
      <c r="AK57" s="22" t="str">
        <f t="shared" si="22"/>
        <v/>
      </c>
    </row>
    <row r="58" spans="1:37" x14ac:dyDescent="0.3">
      <c r="A58" s="37" t="str">
        <f>IF('Startovní listina'!A58="","",'Startovní listina'!A58)</f>
        <v>42</v>
      </c>
      <c r="B58" s="38" t="str">
        <f>IF('Startovní listina'!B58="","",'Startovní listina'!B58)</f>
        <v/>
      </c>
      <c r="C58" s="38" t="str">
        <f>IF('Startovní listina'!D58="","",'Startovní listina'!D58)</f>
        <v/>
      </c>
      <c r="D58" s="38" t="str">
        <f>IF('Startovní listina'!E58="","",'Startovní listina'!E58)</f>
        <v/>
      </c>
      <c r="E58" s="61" t="str">
        <f>IF('Startovní listina'!F58="","",'Startovní listina'!F58)</f>
        <v/>
      </c>
      <c r="F58" s="127"/>
      <c r="G58" s="128"/>
      <c r="H58" s="62" t="str">
        <f t="shared" si="23"/>
        <v/>
      </c>
      <c r="I58" s="38" t="str">
        <f t="shared" si="24"/>
        <v/>
      </c>
      <c r="J58" s="104" t="str">
        <f>IF('Startovní listina'!H58="","",'Startovní listina'!H58)</f>
        <v/>
      </c>
      <c r="K58" s="109" t="str">
        <f>IF('Startovní listina'!I58="","",'Startovní listina'!I58)</f>
        <v/>
      </c>
      <c r="L58" s="110"/>
      <c r="M58" s="178"/>
      <c r="N58" s="187"/>
      <c r="O58" s="185"/>
      <c r="P58" s="181">
        <f t="shared" si="4"/>
        <v>0</v>
      </c>
      <c r="Q58" s="170">
        <f t="shared" si="5"/>
        <v>0</v>
      </c>
      <c r="R58" s="171" t="str">
        <f t="shared" si="6"/>
        <v/>
      </c>
      <c r="T58" s="22" t="str">
        <f t="shared" si="2"/>
        <v>__</v>
      </c>
      <c r="U58" s="22" t="str">
        <f t="shared" si="7"/>
        <v>_</v>
      </c>
      <c r="V58" s="22" t="str">
        <f t="shared" si="8"/>
        <v/>
      </c>
      <c r="W58" s="22" t="str">
        <f t="shared" si="9"/>
        <v/>
      </c>
      <c r="X58" s="22" t="str">
        <f t="shared" si="10"/>
        <v/>
      </c>
      <c r="Y58" s="22" t="str">
        <f t="shared" si="11"/>
        <v/>
      </c>
      <c r="Z58" s="22" t="str">
        <f t="shared" si="12"/>
        <v/>
      </c>
      <c r="AA58" s="22" t="str">
        <f t="shared" si="13"/>
        <v/>
      </c>
      <c r="AB58" s="22" t="str">
        <f t="shared" si="14"/>
        <v/>
      </c>
      <c r="AC58" s="22" t="str">
        <f t="shared" si="15"/>
        <v/>
      </c>
      <c r="AD58" s="22" t="str">
        <f t="shared" si="16"/>
        <v/>
      </c>
      <c r="AE58" s="22" t="str">
        <f t="shared" si="17"/>
        <v/>
      </c>
      <c r="AF58" s="95" t="str">
        <f t="shared" si="25"/>
        <v/>
      </c>
      <c r="AG58" s="22" t="str">
        <f t="shared" si="18"/>
        <v/>
      </c>
      <c r="AH58" s="22" t="str">
        <f t="shared" si="19"/>
        <v/>
      </c>
      <c r="AI58" s="22" t="str">
        <f t="shared" si="20"/>
        <v/>
      </c>
      <c r="AJ58" s="22" t="str">
        <f t="shared" si="21"/>
        <v/>
      </c>
      <c r="AK58" s="22" t="str">
        <f t="shared" si="22"/>
        <v/>
      </c>
    </row>
    <row r="59" spans="1:37" x14ac:dyDescent="0.3">
      <c r="A59" s="37" t="str">
        <f>IF('Startovní listina'!A59="","",'Startovní listina'!A59)</f>
        <v>43</v>
      </c>
      <c r="B59" s="38" t="str">
        <f>IF('Startovní listina'!B59="","",'Startovní listina'!B59)</f>
        <v/>
      </c>
      <c r="C59" s="38" t="str">
        <f>IF('Startovní listina'!D59="","",'Startovní listina'!D59)</f>
        <v/>
      </c>
      <c r="D59" s="38" t="str">
        <f>IF('Startovní listina'!E59="","",'Startovní listina'!E59)</f>
        <v/>
      </c>
      <c r="E59" s="61" t="str">
        <f>IF('Startovní listina'!F59="","",'Startovní listina'!F59)</f>
        <v/>
      </c>
      <c r="F59" s="127"/>
      <c r="G59" s="128"/>
      <c r="H59" s="62" t="str">
        <f t="shared" si="23"/>
        <v/>
      </c>
      <c r="I59" s="38" t="str">
        <f t="shared" si="24"/>
        <v/>
      </c>
      <c r="J59" s="104" t="str">
        <f>IF('Startovní listina'!H59="","",'Startovní listina'!H59)</f>
        <v/>
      </c>
      <c r="K59" s="109" t="str">
        <f>IF('Startovní listina'!I59="","",'Startovní listina'!I59)</f>
        <v/>
      </c>
      <c r="L59" s="110"/>
      <c r="M59" s="178"/>
      <c r="N59" s="187"/>
      <c r="O59" s="185"/>
      <c r="P59" s="181">
        <f t="shared" si="4"/>
        <v>0</v>
      </c>
      <c r="Q59" s="170">
        <f t="shared" si="5"/>
        <v>0</v>
      </c>
      <c r="R59" s="171" t="str">
        <f t="shared" si="6"/>
        <v/>
      </c>
      <c r="T59" s="22" t="str">
        <f t="shared" si="2"/>
        <v>__</v>
      </c>
      <c r="U59" s="22" t="str">
        <f t="shared" si="7"/>
        <v>_</v>
      </c>
      <c r="V59" s="22" t="str">
        <f t="shared" si="8"/>
        <v/>
      </c>
      <c r="W59" s="22" t="str">
        <f t="shared" si="9"/>
        <v/>
      </c>
      <c r="X59" s="22" t="str">
        <f t="shared" si="10"/>
        <v/>
      </c>
      <c r="Y59" s="22" t="str">
        <f t="shared" si="11"/>
        <v/>
      </c>
      <c r="Z59" s="22" t="str">
        <f t="shared" si="12"/>
        <v/>
      </c>
      <c r="AA59" s="22" t="str">
        <f t="shared" si="13"/>
        <v/>
      </c>
      <c r="AB59" s="22" t="str">
        <f t="shared" si="14"/>
        <v/>
      </c>
      <c r="AC59" s="22" t="str">
        <f t="shared" si="15"/>
        <v/>
      </c>
      <c r="AD59" s="22" t="str">
        <f t="shared" si="16"/>
        <v/>
      </c>
      <c r="AE59" s="22" t="str">
        <f t="shared" si="17"/>
        <v/>
      </c>
      <c r="AF59" s="95" t="str">
        <f t="shared" si="25"/>
        <v/>
      </c>
      <c r="AG59" s="22" t="str">
        <f t="shared" si="18"/>
        <v/>
      </c>
      <c r="AH59" s="22" t="str">
        <f t="shared" si="19"/>
        <v/>
      </c>
      <c r="AI59" s="22" t="str">
        <f t="shared" si="20"/>
        <v/>
      </c>
      <c r="AJ59" s="22" t="str">
        <f t="shared" si="21"/>
        <v/>
      </c>
      <c r="AK59" s="22" t="str">
        <f t="shared" si="22"/>
        <v/>
      </c>
    </row>
    <row r="60" spans="1:37" x14ac:dyDescent="0.3">
      <c r="A60" s="37" t="str">
        <f>IF('Startovní listina'!A60="","",'Startovní listina'!A60)</f>
        <v>44</v>
      </c>
      <c r="B60" s="38" t="str">
        <f>IF('Startovní listina'!B60="","",'Startovní listina'!B60)</f>
        <v/>
      </c>
      <c r="C60" s="38" t="str">
        <f>IF('Startovní listina'!D60="","",'Startovní listina'!D60)</f>
        <v/>
      </c>
      <c r="D60" s="38" t="str">
        <f>IF('Startovní listina'!E60="","",'Startovní listina'!E60)</f>
        <v/>
      </c>
      <c r="E60" s="61" t="str">
        <f>IF('Startovní listina'!F60="","",'Startovní listina'!F60)</f>
        <v/>
      </c>
      <c r="F60" s="127"/>
      <c r="G60" s="128"/>
      <c r="H60" s="62" t="str">
        <f t="shared" si="23"/>
        <v/>
      </c>
      <c r="I60" s="38" t="str">
        <f t="shared" si="24"/>
        <v/>
      </c>
      <c r="J60" s="104" t="str">
        <f>IF('Startovní listina'!H60="","",'Startovní listina'!H60)</f>
        <v/>
      </c>
      <c r="K60" s="109" t="str">
        <f>IF('Startovní listina'!I60="","",'Startovní listina'!I60)</f>
        <v/>
      </c>
      <c r="L60" s="110"/>
      <c r="M60" s="178"/>
      <c r="N60" s="187"/>
      <c r="O60" s="185"/>
      <c r="P60" s="181">
        <f t="shared" si="4"/>
        <v>0</v>
      </c>
      <c r="Q60" s="170">
        <f t="shared" si="5"/>
        <v>0</v>
      </c>
      <c r="R60" s="171" t="str">
        <f t="shared" si="6"/>
        <v/>
      </c>
      <c r="T60" s="22" t="str">
        <f t="shared" si="2"/>
        <v>__</v>
      </c>
      <c r="U60" s="22" t="str">
        <f t="shared" si="7"/>
        <v>_</v>
      </c>
      <c r="V60" s="22" t="str">
        <f t="shared" si="8"/>
        <v/>
      </c>
      <c r="W60" s="22" t="str">
        <f t="shared" si="9"/>
        <v/>
      </c>
      <c r="X60" s="22" t="str">
        <f t="shared" si="10"/>
        <v/>
      </c>
      <c r="Y60" s="22" t="str">
        <f t="shared" si="11"/>
        <v/>
      </c>
      <c r="Z60" s="22" t="str">
        <f t="shared" si="12"/>
        <v/>
      </c>
      <c r="AA60" s="22" t="str">
        <f t="shared" si="13"/>
        <v/>
      </c>
      <c r="AB60" s="22" t="str">
        <f t="shared" si="14"/>
        <v/>
      </c>
      <c r="AC60" s="22" t="str">
        <f t="shared" si="15"/>
        <v/>
      </c>
      <c r="AD60" s="22" t="str">
        <f t="shared" si="16"/>
        <v/>
      </c>
      <c r="AE60" s="22" t="str">
        <f t="shared" si="17"/>
        <v/>
      </c>
      <c r="AF60" s="95" t="str">
        <f t="shared" si="25"/>
        <v/>
      </c>
      <c r="AG60" s="22" t="str">
        <f t="shared" si="18"/>
        <v/>
      </c>
      <c r="AH60" s="22" t="str">
        <f t="shared" si="19"/>
        <v/>
      </c>
      <c r="AI60" s="22" t="str">
        <f t="shared" si="20"/>
        <v/>
      </c>
      <c r="AJ60" s="22" t="str">
        <f t="shared" si="21"/>
        <v/>
      </c>
      <c r="AK60" s="22" t="str">
        <f t="shared" si="22"/>
        <v/>
      </c>
    </row>
    <row r="61" spans="1:37" x14ac:dyDescent="0.3">
      <c r="A61" s="37" t="str">
        <f>IF('Startovní listina'!A61="","",'Startovní listina'!A61)</f>
        <v>45</v>
      </c>
      <c r="B61" s="38" t="str">
        <f>IF('Startovní listina'!B61="","",'Startovní listina'!B61)</f>
        <v/>
      </c>
      <c r="C61" s="38" t="str">
        <f>IF('Startovní listina'!D61="","",'Startovní listina'!D61)</f>
        <v/>
      </c>
      <c r="D61" s="38" t="str">
        <f>IF('Startovní listina'!E61="","",'Startovní listina'!E61)</f>
        <v/>
      </c>
      <c r="E61" s="61" t="str">
        <f>IF('Startovní listina'!F61="","",'Startovní listina'!F61)</f>
        <v/>
      </c>
      <c r="F61" s="127"/>
      <c r="G61" s="128"/>
      <c r="H61" s="62" t="str">
        <f t="shared" si="23"/>
        <v/>
      </c>
      <c r="I61" s="38" t="str">
        <f t="shared" si="24"/>
        <v/>
      </c>
      <c r="J61" s="104" t="str">
        <f>IF('Startovní listina'!H61="","",'Startovní listina'!H61)</f>
        <v/>
      </c>
      <c r="K61" s="109" t="str">
        <f>IF('Startovní listina'!I61="","",'Startovní listina'!I61)</f>
        <v/>
      </c>
      <c r="L61" s="110"/>
      <c r="M61" s="178"/>
      <c r="N61" s="187"/>
      <c r="O61" s="185"/>
      <c r="P61" s="181">
        <f t="shared" si="4"/>
        <v>0</v>
      </c>
      <c r="Q61" s="170">
        <f t="shared" si="5"/>
        <v>0</v>
      </c>
      <c r="R61" s="171" t="str">
        <f t="shared" si="6"/>
        <v/>
      </c>
      <c r="T61" s="22" t="str">
        <f t="shared" si="2"/>
        <v>__</v>
      </c>
      <c r="U61" s="22" t="str">
        <f t="shared" si="7"/>
        <v>_</v>
      </c>
      <c r="V61" s="22" t="str">
        <f t="shared" si="8"/>
        <v/>
      </c>
      <c r="W61" s="22" t="str">
        <f t="shared" si="9"/>
        <v/>
      </c>
      <c r="X61" s="22" t="str">
        <f t="shared" si="10"/>
        <v/>
      </c>
      <c r="Y61" s="22" t="str">
        <f t="shared" si="11"/>
        <v/>
      </c>
      <c r="Z61" s="22" t="str">
        <f t="shared" si="12"/>
        <v/>
      </c>
      <c r="AA61" s="22" t="str">
        <f t="shared" si="13"/>
        <v/>
      </c>
      <c r="AB61" s="22" t="str">
        <f t="shared" si="14"/>
        <v/>
      </c>
      <c r="AC61" s="22" t="str">
        <f t="shared" si="15"/>
        <v/>
      </c>
      <c r="AD61" s="22" t="str">
        <f t="shared" si="16"/>
        <v/>
      </c>
      <c r="AE61" s="22" t="str">
        <f t="shared" si="17"/>
        <v/>
      </c>
      <c r="AF61" s="95" t="str">
        <f t="shared" si="25"/>
        <v/>
      </c>
      <c r="AG61" s="22" t="str">
        <f t="shared" si="18"/>
        <v/>
      </c>
      <c r="AH61" s="22" t="str">
        <f t="shared" si="19"/>
        <v/>
      </c>
      <c r="AI61" s="22" t="str">
        <f t="shared" si="20"/>
        <v/>
      </c>
      <c r="AJ61" s="22" t="str">
        <f t="shared" si="21"/>
        <v/>
      </c>
      <c r="AK61" s="22" t="str">
        <f t="shared" si="22"/>
        <v/>
      </c>
    </row>
    <row r="62" spans="1:37" x14ac:dyDescent="0.3">
      <c r="A62" s="37" t="str">
        <f>IF('Startovní listina'!A62="","",'Startovní listina'!A62)</f>
        <v>46</v>
      </c>
      <c r="B62" s="38" t="str">
        <f>IF('Startovní listina'!B62="","",'Startovní listina'!B62)</f>
        <v/>
      </c>
      <c r="C62" s="38" t="str">
        <f>IF('Startovní listina'!D62="","",'Startovní listina'!D62)</f>
        <v/>
      </c>
      <c r="D62" s="38" t="str">
        <f>IF('Startovní listina'!E62="","",'Startovní listina'!E62)</f>
        <v/>
      </c>
      <c r="E62" s="61" t="str">
        <f>IF('Startovní listina'!F62="","",'Startovní listina'!F62)</f>
        <v/>
      </c>
      <c r="F62" s="127"/>
      <c r="G62" s="128"/>
      <c r="H62" s="62" t="str">
        <f t="shared" si="23"/>
        <v/>
      </c>
      <c r="I62" s="38" t="str">
        <f t="shared" si="24"/>
        <v/>
      </c>
      <c r="J62" s="104" t="str">
        <f>IF('Startovní listina'!H62="","",'Startovní listina'!H62)</f>
        <v/>
      </c>
      <c r="K62" s="109" t="str">
        <f>IF('Startovní listina'!I62="","",'Startovní listina'!I62)</f>
        <v/>
      </c>
      <c r="L62" s="110"/>
      <c r="M62" s="178"/>
      <c r="N62" s="187"/>
      <c r="O62" s="185"/>
      <c r="P62" s="181">
        <f t="shared" si="4"/>
        <v>0</v>
      </c>
      <c r="Q62" s="170">
        <f t="shared" si="5"/>
        <v>0</v>
      </c>
      <c r="R62" s="171" t="str">
        <f t="shared" si="6"/>
        <v/>
      </c>
      <c r="T62" s="22" t="str">
        <f t="shared" si="2"/>
        <v>__</v>
      </c>
      <c r="U62" s="22" t="str">
        <f t="shared" si="7"/>
        <v>_</v>
      </c>
      <c r="V62" s="22" t="str">
        <f t="shared" si="8"/>
        <v/>
      </c>
      <c r="W62" s="22" t="str">
        <f t="shared" si="9"/>
        <v/>
      </c>
      <c r="X62" s="22" t="str">
        <f t="shared" si="10"/>
        <v/>
      </c>
      <c r="Y62" s="22" t="str">
        <f t="shared" si="11"/>
        <v/>
      </c>
      <c r="Z62" s="22" t="str">
        <f t="shared" si="12"/>
        <v/>
      </c>
      <c r="AA62" s="22" t="str">
        <f t="shared" si="13"/>
        <v/>
      </c>
      <c r="AB62" s="22" t="str">
        <f t="shared" si="14"/>
        <v/>
      </c>
      <c r="AC62" s="22" t="str">
        <f t="shared" si="15"/>
        <v/>
      </c>
      <c r="AD62" s="22" t="str">
        <f t="shared" si="16"/>
        <v/>
      </c>
      <c r="AE62" s="22" t="str">
        <f t="shared" si="17"/>
        <v/>
      </c>
      <c r="AF62" s="95" t="str">
        <f t="shared" si="25"/>
        <v/>
      </c>
      <c r="AG62" s="22" t="str">
        <f t="shared" si="18"/>
        <v/>
      </c>
      <c r="AH62" s="22" t="str">
        <f t="shared" si="19"/>
        <v/>
      </c>
      <c r="AI62" s="22" t="str">
        <f t="shared" si="20"/>
        <v/>
      </c>
      <c r="AJ62" s="22" t="str">
        <f t="shared" si="21"/>
        <v/>
      </c>
      <c r="AK62" s="22" t="str">
        <f t="shared" si="22"/>
        <v/>
      </c>
    </row>
    <row r="63" spans="1:37" x14ac:dyDescent="0.3">
      <c r="A63" s="37" t="str">
        <f>IF('Startovní listina'!A63="","",'Startovní listina'!A63)</f>
        <v>47</v>
      </c>
      <c r="B63" s="38" t="str">
        <f>IF('Startovní listina'!B63="","",'Startovní listina'!B63)</f>
        <v/>
      </c>
      <c r="C63" s="38" t="str">
        <f>IF('Startovní listina'!D63="","",'Startovní listina'!D63)</f>
        <v/>
      </c>
      <c r="D63" s="38" t="str">
        <f>IF('Startovní listina'!E63="","",'Startovní listina'!E63)</f>
        <v/>
      </c>
      <c r="E63" s="61" t="str">
        <f>IF('Startovní listina'!F63="","",'Startovní listina'!F63)</f>
        <v/>
      </c>
      <c r="F63" s="127"/>
      <c r="G63" s="128"/>
      <c r="H63" s="62" t="str">
        <f t="shared" si="23"/>
        <v/>
      </c>
      <c r="I63" s="38" t="str">
        <f t="shared" si="24"/>
        <v/>
      </c>
      <c r="J63" s="104" t="str">
        <f>IF('Startovní listina'!H63="","",'Startovní listina'!H63)</f>
        <v/>
      </c>
      <c r="K63" s="109" t="str">
        <f>IF('Startovní listina'!I63="","",'Startovní listina'!I63)</f>
        <v/>
      </c>
      <c r="L63" s="110"/>
      <c r="M63" s="178"/>
      <c r="N63" s="187"/>
      <c r="O63" s="185"/>
      <c r="P63" s="181">
        <f t="shared" si="4"/>
        <v>0</v>
      </c>
      <c r="Q63" s="170">
        <f t="shared" si="5"/>
        <v>0</v>
      </c>
      <c r="R63" s="171" t="str">
        <f t="shared" si="6"/>
        <v/>
      </c>
      <c r="T63" s="22" t="str">
        <f t="shared" si="2"/>
        <v>__</v>
      </c>
      <c r="U63" s="22" t="str">
        <f t="shared" si="7"/>
        <v>_</v>
      </c>
      <c r="V63" s="22" t="str">
        <f t="shared" si="8"/>
        <v/>
      </c>
      <c r="W63" s="22" t="str">
        <f t="shared" si="9"/>
        <v/>
      </c>
      <c r="X63" s="22" t="str">
        <f t="shared" si="10"/>
        <v/>
      </c>
      <c r="Y63" s="22" t="str">
        <f t="shared" si="11"/>
        <v/>
      </c>
      <c r="Z63" s="22" t="str">
        <f t="shared" si="12"/>
        <v/>
      </c>
      <c r="AA63" s="22" t="str">
        <f t="shared" si="13"/>
        <v/>
      </c>
      <c r="AB63" s="22" t="str">
        <f t="shared" si="14"/>
        <v/>
      </c>
      <c r="AC63" s="22" t="str">
        <f t="shared" si="15"/>
        <v/>
      </c>
      <c r="AD63" s="22" t="str">
        <f t="shared" si="16"/>
        <v/>
      </c>
      <c r="AE63" s="22" t="str">
        <f t="shared" si="17"/>
        <v/>
      </c>
      <c r="AF63" s="95" t="str">
        <f t="shared" si="25"/>
        <v/>
      </c>
      <c r="AG63" s="22" t="str">
        <f t="shared" si="18"/>
        <v/>
      </c>
      <c r="AH63" s="22" t="str">
        <f t="shared" si="19"/>
        <v/>
      </c>
      <c r="AI63" s="22" t="str">
        <f t="shared" si="20"/>
        <v/>
      </c>
      <c r="AJ63" s="22" t="str">
        <f t="shared" si="21"/>
        <v/>
      </c>
      <c r="AK63" s="22" t="str">
        <f t="shared" si="22"/>
        <v/>
      </c>
    </row>
    <row r="64" spans="1:37" x14ac:dyDescent="0.3">
      <c r="A64" s="37" t="str">
        <f>IF('Startovní listina'!A64="","",'Startovní listina'!A64)</f>
        <v>48</v>
      </c>
      <c r="B64" s="38" t="str">
        <f>IF('Startovní listina'!B64="","",'Startovní listina'!B64)</f>
        <v/>
      </c>
      <c r="C64" s="38" t="str">
        <f>IF('Startovní listina'!D64="","",'Startovní listina'!D64)</f>
        <v/>
      </c>
      <c r="D64" s="38" t="str">
        <f>IF('Startovní listina'!E64="","",'Startovní listina'!E64)</f>
        <v/>
      </c>
      <c r="E64" s="61" t="str">
        <f>IF('Startovní listina'!F64="","",'Startovní listina'!F64)</f>
        <v/>
      </c>
      <c r="F64" s="127"/>
      <c r="G64" s="128"/>
      <c r="H64" s="62" t="str">
        <f t="shared" si="23"/>
        <v/>
      </c>
      <c r="I64" s="38" t="str">
        <f t="shared" si="24"/>
        <v/>
      </c>
      <c r="J64" s="104" t="str">
        <f>IF('Startovní listina'!H64="","",'Startovní listina'!H64)</f>
        <v/>
      </c>
      <c r="K64" s="109" t="str">
        <f>IF('Startovní listina'!I64="","",'Startovní listina'!I64)</f>
        <v/>
      </c>
      <c r="L64" s="110"/>
      <c r="M64" s="178"/>
      <c r="N64" s="187"/>
      <c r="O64" s="185"/>
      <c r="P64" s="181">
        <f t="shared" si="4"/>
        <v>0</v>
      </c>
      <c r="Q64" s="170">
        <f t="shared" si="5"/>
        <v>0</v>
      </c>
      <c r="R64" s="171" t="str">
        <f t="shared" si="6"/>
        <v/>
      </c>
      <c r="T64" s="22" t="str">
        <f t="shared" si="2"/>
        <v>__</v>
      </c>
      <c r="U64" s="22" t="str">
        <f t="shared" si="7"/>
        <v>_</v>
      </c>
      <c r="V64" s="22" t="str">
        <f t="shared" si="8"/>
        <v/>
      </c>
      <c r="W64" s="22" t="str">
        <f t="shared" si="9"/>
        <v/>
      </c>
      <c r="X64" s="22" t="str">
        <f t="shared" si="10"/>
        <v/>
      </c>
      <c r="Y64" s="22" t="str">
        <f t="shared" si="11"/>
        <v/>
      </c>
      <c r="Z64" s="22" t="str">
        <f t="shared" si="12"/>
        <v/>
      </c>
      <c r="AA64" s="22" t="str">
        <f t="shared" si="13"/>
        <v/>
      </c>
      <c r="AB64" s="22" t="str">
        <f t="shared" si="14"/>
        <v/>
      </c>
      <c r="AC64" s="22" t="str">
        <f t="shared" si="15"/>
        <v/>
      </c>
      <c r="AD64" s="22" t="str">
        <f t="shared" si="16"/>
        <v/>
      </c>
      <c r="AE64" s="22" t="str">
        <f t="shared" si="17"/>
        <v/>
      </c>
      <c r="AF64" s="95" t="str">
        <f t="shared" si="25"/>
        <v/>
      </c>
      <c r="AG64" s="22" t="str">
        <f t="shared" si="18"/>
        <v/>
      </c>
      <c r="AH64" s="22" t="str">
        <f t="shared" si="19"/>
        <v/>
      </c>
      <c r="AI64" s="22" t="str">
        <f t="shared" si="20"/>
        <v/>
      </c>
      <c r="AJ64" s="22" t="str">
        <f t="shared" si="21"/>
        <v/>
      </c>
      <c r="AK64" s="22" t="str">
        <f t="shared" si="22"/>
        <v/>
      </c>
    </row>
    <row r="65" spans="1:37" x14ac:dyDescent="0.3">
      <c r="A65" s="37" t="str">
        <f>IF('Startovní listina'!A65="","",'Startovní listina'!A65)</f>
        <v>49</v>
      </c>
      <c r="B65" s="38" t="str">
        <f>IF('Startovní listina'!B65="","",'Startovní listina'!B65)</f>
        <v/>
      </c>
      <c r="C65" s="38" t="str">
        <f>IF('Startovní listina'!D65="","",'Startovní listina'!D65)</f>
        <v/>
      </c>
      <c r="D65" s="38" t="str">
        <f>IF('Startovní listina'!E65="","",'Startovní listina'!E65)</f>
        <v/>
      </c>
      <c r="E65" s="61" t="str">
        <f>IF('Startovní listina'!F65="","",'Startovní listina'!F65)</f>
        <v/>
      </c>
      <c r="F65" s="127"/>
      <c r="G65" s="128"/>
      <c r="H65" s="62" t="str">
        <f t="shared" si="23"/>
        <v/>
      </c>
      <c r="I65" s="38" t="str">
        <f t="shared" si="24"/>
        <v/>
      </c>
      <c r="J65" s="104" t="str">
        <f>IF('Startovní listina'!H65="","",'Startovní listina'!H65)</f>
        <v/>
      </c>
      <c r="K65" s="109" t="str">
        <f>IF('Startovní listina'!I65="","",'Startovní listina'!I65)</f>
        <v/>
      </c>
      <c r="L65" s="110"/>
      <c r="M65" s="178"/>
      <c r="N65" s="187"/>
      <c r="O65" s="185"/>
      <c r="P65" s="181">
        <f t="shared" si="4"/>
        <v>0</v>
      </c>
      <c r="Q65" s="170">
        <f t="shared" si="5"/>
        <v>0</v>
      </c>
      <c r="R65" s="171" t="str">
        <f t="shared" si="6"/>
        <v/>
      </c>
      <c r="T65" s="22" t="str">
        <f t="shared" si="2"/>
        <v>__</v>
      </c>
      <c r="U65" s="22" t="str">
        <f t="shared" si="7"/>
        <v>_</v>
      </c>
      <c r="V65" s="22" t="str">
        <f t="shared" si="8"/>
        <v/>
      </c>
      <c r="W65" s="22" t="str">
        <f t="shared" si="9"/>
        <v/>
      </c>
      <c r="X65" s="22" t="str">
        <f t="shared" si="10"/>
        <v/>
      </c>
      <c r="Y65" s="22" t="str">
        <f t="shared" si="11"/>
        <v/>
      </c>
      <c r="Z65" s="22" t="str">
        <f t="shared" si="12"/>
        <v/>
      </c>
      <c r="AA65" s="22" t="str">
        <f t="shared" si="13"/>
        <v/>
      </c>
      <c r="AB65" s="22" t="str">
        <f t="shared" si="14"/>
        <v/>
      </c>
      <c r="AC65" s="22" t="str">
        <f t="shared" si="15"/>
        <v/>
      </c>
      <c r="AD65" s="22" t="str">
        <f t="shared" si="16"/>
        <v/>
      </c>
      <c r="AE65" s="22" t="str">
        <f t="shared" si="17"/>
        <v/>
      </c>
      <c r="AF65" s="95" t="str">
        <f t="shared" si="25"/>
        <v/>
      </c>
      <c r="AG65" s="22" t="str">
        <f t="shared" si="18"/>
        <v/>
      </c>
      <c r="AH65" s="22" t="str">
        <f t="shared" si="19"/>
        <v/>
      </c>
      <c r="AI65" s="22" t="str">
        <f t="shared" si="20"/>
        <v/>
      </c>
      <c r="AJ65" s="22" t="str">
        <f t="shared" si="21"/>
        <v/>
      </c>
      <c r="AK65" s="22" t="str">
        <f t="shared" si="22"/>
        <v/>
      </c>
    </row>
    <row r="66" spans="1:37" x14ac:dyDescent="0.3">
      <c r="A66" s="37" t="str">
        <f>IF('Startovní listina'!A66="","",'Startovní listina'!A66)</f>
        <v>50</v>
      </c>
      <c r="B66" s="38" t="str">
        <f>IF('Startovní listina'!B66="","",'Startovní listina'!B66)</f>
        <v/>
      </c>
      <c r="C66" s="38" t="str">
        <f>IF('Startovní listina'!D66="","",'Startovní listina'!D66)</f>
        <v/>
      </c>
      <c r="D66" s="38" t="str">
        <f>IF('Startovní listina'!E66="","",'Startovní listina'!E66)</f>
        <v/>
      </c>
      <c r="E66" s="145" t="str">
        <f>IF('Startovní listina'!F66="","",'Startovní listina'!F66)</f>
        <v/>
      </c>
      <c r="F66" s="127"/>
      <c r="G66" s="128"/>
      <c r="H66" s="62" t="str">
        <f t="shared" si="23"/>
        <v/>
      </c>
      <c r="I66" s="38" t="str">
        <f t="shared" si="24"/>
        <v/>
      </c>
      <c r="J66" s="148" t="str">
        <f>IF('Startovní listina'!H66="","",'Startovní listina'!H66)</f>
        <v/>
      </c>
      <c r="K66" s="149" t="str">
        <f>IF('Startovní listina'!I66="","",'Startovní listina'!I66)</f>
        <v/>
      </c>
      <c r="L66" s="110"/>
      <c r="M66" s="178"/>
      <c r="N66" s="187"/>
      <c r="O66" s="185"/>
      <c r="P66" s="181">
        <f t="shared" si="4"/>
        <v>0</v>
      </c>
      <c r="Q66" s="170">
        <f t="shared" si="5"/>
        <v>0</v>
      </c>
      <c r="R66" s="171" t="str">
        <f t="shared" si="6"/>
        <v/>
      </c>
      <c r="T66" s="22" t="str">
        <f t="shared" si="2"/>
        <v>__</v>
      </c>
      <c r="U66" s="22" t="str">
        <f t="shared" si="7"/>
        <v>_</v>
      </c>
      <c r="V66" s="22" t="str">
        <f t="shared" si="8"/>
        <v/>
      </c>
      <c r="W66" s="22" t="str">
        <f t="shared" si="9"/>
        <v/>
      </c>
      <c r="X66" s="22" t="str">
        <f t="shared" si="10"/>
        <v/>
      </c>
      <c r="Y66" s="22" t="str">
        <f t="shared" si="11"/>
        <v/>
      </c>
      <c r="Z66" s="22" t="str">
        <f t="shared" si="12"/>
        <v/>
      </c>
      <c r="AA66" s="22" t="str">
        <f t="shared" si="13"/>
        <v/>
      </c>
      <c r="AB66" s="22" t="str">
        <f t="shared" si="14"/>
        <v/>
      </c>
      <c r="AC66" s="22" t="str">
        <f t="shared" si="15"/>
        <v/>
      </c>
      <c r="AD66" s="22" t="str">
        <f t="shared" si="16"/>
        <v/>
      </c>
      <c r="AE66" s="22" t="str">
        <f t="shared" si="17"/>
        <v/>
      </c>
      <c r="AF66" s="95" t="str">
        <f t="shared" si="25"/>
        <v/>
      </c>
      <c r="AG66" s="22" t="str">
        <f t="shared" si="18"/>
        <v/>
      </c>
      <c r="AH66" s="22" t="str">
        <f t="shared" si="19"/>
        <v/>
      </c>
      <c r="AI66" s="22" t="str">
        <f t="shared" si="20"/>
        <v/>
      </c>
      <c r="AJ66" s="22" t="str">
        <f t="shared" si="21"/>
        <v/>
      </c>
      <c r="AK66" s="22" t="str">
        <f t="shared" si="22"/>
        <v/>
      </c>
    </row>
    <row r="67" spans="1:37" x14ac:dyDescent="0.3">
      <c r="A67" s="35" t="str">
        <f>IF('Startovní listina'!A67="","",'Startovní listina'!A67)</f>
        <v>51</v>
      </c>
      <c r="B67" s="36" t="str">
        <f>IF('Startovní listina'!B67="","",'Startovní listina'!B67)</f>
        <v/>
      </c>
      <c r="C67" s="36" t="str">
        <f>IF('Startovní listina'!D67="","",'Startovní listina'!D67)</f>
        <v/>
      </c>
      <c r="D67" s="36" t="str">
        <f>IF('Startovní listina'!E67="","",'Startovní listina'!E67)</f>
        <v/>
      </c>
      <c r="E67" s="144" t="str">
        <f>IF('Startovní listina'!F67="","",'Startovní listina'!F67)</f>
        <v/>
      </c>
      <c r="F67" s="125"/>
      <c r="G67" s="126"/>
      <c r="H67" s="146" t="str">
        <f t="shared" si="23"/>
        <v/>
      </c>
      <c r="I67" s="147" t="str">
        <f t="shared" si="24"/>
        <v/>
      </c>
      <c r="J67" s="104" t="str">
        <f>IF('Startovní listina'!H67="","",'Startovní listina'!H67)</f>
        <v/>
      </c>
      <c r="K67" s="109" t="str">
        <f>IF('Startovní listina'!I67="","",'Startovní listina'!I67)</f>
        <v/>
      </c>
      <c r="L67" s="110"/>
      <c r="M67" s="167"/>
      <c r="N67" s="187"/>
      <c r="O67" s="185"/>
      <c r="P67" s="181">
        <f t="shared" si="4"/>
        <v>0</v>
      </c>
      <c r="Q67" s="170">
        <f t="shared" si="5"/>
        <v>0</v>
      </c>
      <c r="R67" s="171" t="str">
        <f t="shared" si="6"/>
        <v/>
      </c>
      <c r="T67" s="22" t="str">
        <f t="shared" si="2"/>
        <v>__</v>
      </c>
      <c r="U67" s="22" t="str">
        <f t="shared" si="7"/>
        <v>_</v>
      </c>
      <c r="V67" s="22" t="str">
        <f t="shared" si="8"/>
        <v/>
      </c>
      <c r="W67" s="22" t="str">
        <f t="shared" si="9"/>
        <v/>
      </c>
      <c r="X67" s="22" t="str">
        <f t="shared" si="10"/>
        <v/>
      </c>
      <c r="Y67" s="22" t="str">
        <f t="shared" si="11"/>
        <v/>
      </c>
      <c r="Z67" s="22" t="str">
        <f t="shared" si="12"/>
        <v/>
      </c>
      <c r="AA67" s="22" t="str">
        <f t="shared" si="13"/>
        <v/>
      </c>
      <c r="AB67" s="22" t="str">
        <f t="shared" si="14"/>
        <v/>
      </c>
      <c r="AC67" s="22" t="str">
        <f t="shared" si="15"/>
        <v/>
      </c>
      <c r="AD67" s="22" t="str">
        <f t="shared" si="16"/>
        <v/>
      </c>
      <c r="AE67" s="22" t="str">
        <f t="shared" si="17"/>
        <v/>
      </c>
      <c r="AF67" s="95" t="str">
        <f t="shared" si="25"/>
        <v/>
      </c>
      <c r="AG67" s="22" t="str">
        <f t="shared" si="18"/>
        <v/>
      </c>
      <c r="AH67" s="22" t="str">
        <f t="shared" si="19"/>
        <v/>
      </c>
      <c r="AI67" s="22" t="str">
        <f t="shared" si="20"/>
        <v/>
      </c>
      <c r="AJ67" s="22" t="str">
        <f t="shared" si="21"/>
        <v/>
      </c>
      <c r="AK67" s="22" t="str">
        <f t="shared" si="22"/>
        <v/>
      </c>
    </row>
    <row r="68" spans="1:37" x14ac:dyDescent="0.3">
      <c r="A68" s="37" t="str">
        <f>IF('Startovní listina'!A68="","",'Startovní listina'!A68)</f>
        <v>52</v>
      </c>
      <c r="B68" s="38" t="str">
        <f>IF('Startovní listina'!B68="","",'Startovní listina'!B68)</f>
        <v/>
      </c>
      <c r="C68" s="38" t="str">
        <f>IF('Startovní listina'!D68="","",'Startovní listina'!D68)</f>
        <v/>
      </c>
      <c r="D68" s="38" t="str">
        <f>IF('Startovní listina'!E68="","",'Startovní listina'!E68)</f>
        <v/>
      </c>
      <c r="E68" s="61" t="str">
        <f>IF('Startovní listina'!F68="","",'Startovní listina'!F68)</f>
        <v/>
      </c>
      <c r="F68" s="127"/>
      <c r="G68" s="128"/>
      <c r="H68" s="62" t="str">
        <f t="shared" si="23"/>
        <v/>
      </c>
      <c r="I68" s="38" t="str">
        <f t="shared" si="24"/>
        <v/>
      </c>
      <c r="J68" s="104" t="str">
        <f>IF('Startovní listina'!H68="","",'Startovní listina'!H68)</f>
        <v/>
      </c>
      <c r="K68" s="109" t="str">
        <f>IF('Startovní listina'!I68="","",'Startovní listina'!I68)</f>
        <v/>
      </c>
      <c r="L68" s="110"/>
      <c r="M68" s="178"/>
      <c r="N68" s="187"/>
      <c r="O68" s="185"/>
      <c r="P68" s="181"/>
      <c r="Q68" s="170"/>
      <c r="R68" s="171" t="str">
        <f t="shared" si="6"/>
        <v/>
      </c>
      <c r="T68" s="22" t="str">
        <f t="shared" si="2"/>
        <v>__</v>
      </c>
      <c r="U68" s="22" t="str">
        <f t="shared" si="7"/>
        <v>_</v>
      </c>
      <c r="V68" s="22" t="str">
        <f t="shared" si="8"/>
        <v/>
      </c>
      <c r="W68" s="22" t="str">
        <f t="shared" si="9"/>
        <v/>
      </c>
      <c r="X68" s="22" t="str">
        <f t="shared" si="10"/>
        <v/>
      </c>
      <c r="Y68" s="22" t="str">
        <f t="shared" si="11"/>
        <v/>
      </c>
      <c r="Z68" s="22" t="str">
        <f t="shared" si="12"/>
        <v/>
      </c>
      <c r="AA68" s="22" t="str">
        <f t="shared" si="13"/>
        <v/>
      </c>
      <c r="AB68" s="22" t="str">
        <f t="shared" si="14"/>
        <v/>
      </c>
      <c r="AC68" s="22" t="str">
        <f t="shared" si="15"/>
        <v/>
      </c>
      <c r="AD68" s="22" t="str">
        <f t="shared" si="16"/>
        <v/>
      </c>
      <c r="AE68" s="22" t="str">
        <f t="shared" si="17"/>
        <v/>
      </c>
      <c r="AF68" s="95" t="str">
        <f t="shared" si="25"/>
        <v/>
      </c>
      <c r="AG68" s="22" t="str">
        <f t="shared" si="18"/>
        <v/>
      </c>
      <c r="AH68" s="22" t="str">
        <f t="shared" si="19"/>
        <v/>
      </c>
      <c r="AI68" s="22" t="str">
        <f t="shared" si="20"/>
        <v/>
      </c>
      <c r="AJ68" s="22" t="str">
        <f t="shared" si="21"/>
        <v/>
      </c>
      <c r="AK68" s="22" t="str">
        <f t="shared" si="22"/>
        <v/>
      </c>
    </row>
    <row r="69" spans="1:37" x14ac:dyDescent="0.3">
      <c r="A69" s="37" t="str">
        <f>IF('Startovní listina'!A69="","",'Startovní listina'!A69)</f>
        <v>53</v>
      </c>
      <c r="B69" s="38" t="str">
        <f>IF('Startovní listina'!B69="","",'Startovní listina'!B69)</f>
        <v/>
      </c>
      <c r="C69" s="38" t="str">
        <f>IF('Startovní listina'!D69="","",'Startovní listina'!D69)</f>
        <v/>
      </c>
      <c r="D69" s="38" t="str">
        <f>IF('Startovní listina'!E69="","",'Startovní listina'!E69)</f>
        <v/>
      </c>
      <c r="E69" s="61" t="str">
        <f>IF('Startovní listina'!F69="","",'Startovní listina'!F69)</f>
        <v/>
      </c>
      <c r="F69" s="127"/>
      <c r="G69" s="128"/>
      <c r="H69" s="62" t="str">
        <f t="shared" si="23"/>
        <v/>
      </c>
      <c r="I69" s="38" t="str">
        <f t="shared" si="24"/>
        <v/>
      </c>
      <c r="J69" s="104" t="str">
        <f>IF('Startovní listina'!H69="","",'Startovní listina'!H69)</f>
        <v/>
      </c>
      <c r="K69" s="109" t="str">
        <f>IF('Startovní listina'!I69="","",'Startovní listina'!I69)</f>
        <v/>
      </c>
      <c r="L69" s="110"/>
      <c r="M69" s="178"/>
      <c r="N69" s="187"/>
      <c r="O69" s="185"/>
      <c r="P69" s="181"/>
      <c r="Q69" s="170"/>
      <c r="R69" s="171" t="str">
        <f t="shared" si="6"/>
        <v/>
      </c>
      <c r="T69" s="22" t="str">
        <f t="shared" si="2"/>
        <v>__</v>
      </c>
      <c r="U69" s="22" t="str">
        <f t="shared" si="7"/>
        <v>_</v>
      </c>
      <c r="V69" s="22" t="str">
        <f t="shared" si="8"/>
        <v/>
      </c>
      <c r="W69" s="22" t="str">
        <f t="shared" si="9"/>
        <v/>
      </c>
      <c r="X69" s="22" t="str">
        <f t="shared" si="10"/>
        <v/>
      </c>
      <c r="Y69" s="22" t="str">
        <f t="shared" si="11"/>
        <v/>
      </c>
      <c r="Z69" s="22" t="str">
        <f t="shared" si="12"/>
        <v/>
      </c>
      <c r="AA69" s="22" t="str">
        <f t="shared" si="13"/>
        <v/>
      </c>
      <c r="AB69" s="22" t="str">
        <f t="shared" si="14"/>
        <v/>
      </c>
      <c r="AC69" s="22" t="str">
        <f t="shared" si="15"/>
        <v/>
      </c>
      <c r="AD69" s="22" t="str">
        <f t="shared" si="16"/>
        <v/>
      </c>
      <c r="AE69" s="22" t="str">
        <f t="shared" si="17"/>
        <v/>
      </c>
      <c r="AF69" s="95" t="str">
        <f t="shared" si="25"/>
        <v/>
      </c>
      <c r="AG69" s="22" t="str">
        <f t="shared" si="18"/>
        <v/>
      </c>
      <c r="AH69" s="22" t="str">
        <f t="shared" si="19"/>
        <v/>
      </c>
      <c r="AI69" s="22" t="str">
        <f t="shared" si="20"/>
        <v/>
      </c>
      <c r="AJ69" s="22" t="str">
        <f t="shared" si="21"/>
        <v/>
      </c>
      <c r="AK69" s="22" t="str">
        <f t="shared" si="22"/>
        <v/>
      </c>
    </row>
    <row r="70" spans="1:37" x14ac:dyDescent="0.3">
      <c r="A70" s="37" t="str">
        <f>IF('Startovní listina'!A70="","",'Startovní listina'!A70)</f>
        <v>54</v>
      </c>
      <c r="B70" s="38" t="str">
        <f>IF('Startovní listina'!B70="","",'Startovní listina'!B70)</f>
        <v/>
      </c>
      <c r="C70" s="38" t="str">
        <f>IF('Startovní listina'!D70="","",'Startovní listina'!D70)</f>
        <v/>
      </c>
      <c r="D70" s="38" t="str">
        <f>IF('Startovní listina'!E70="","",'Startovní listina'!E70)</f>
        <v/>
      </c>
      <c r="E70" s="61" t="str">
        <f>IF('Startovní listina'!F70="","",'Startovní listina'!F70)</f>
        <v/>
      </c>
      <c r="F70" s="127"/>
      <c r="G70" s="128"/>
      <c r="H70" s="62" t="str">
        <f t="shared" si="23"/>
        <v/>
      </c>
      <c r="I70" s="38" t="str">
        <f t="shared" si="24"/>
        <v/>
      </c>
      <c r="J70" s="104" t="str">
        <f>IF('Startovní listina'!H70="","",'Startovní listina'!H70)</f>
        <v/>
      </c>
      <c r="K70" s="109" t="str">
        <f>IF('Startovní listina'!I70="","",'Startovní listina'!I70)</f>
        <v/>
      </c>
      <c r="L70" s="110"/>
      <c r="M70" s="178"/>
      <c r="N70" s="187"/>
      <c r="O70" s="185"/>
      <c r="P70" s="181"/>
      <c r="Q70" s="170"/>
      <c r="R70" s="171" t="str">
        <f t="shared" si="6"/>
        <v/>
      </c>
      <c r="T70" s="22" t="str">
        <f t="shared" si="2"/>
        <v>__</v>
      </c>
      <c r="U70" s="22" t="str">
        <f t="shared" si="7"/>
        <v>_</v>
      </c>
      <c r="V70" s="22" t="str">
        <f t="shared" si="8"/>
        <v/>
      </c>
      <c r="W70" s="22" t="str">
        <f t="shared" si="9"/>
        <v/>
      </c>
      <c r="X70" s="22" t="str">
        <f t="shared" si="10"/>
        <v/>
      </c>
      <c r="Y70" s="22" t="str">
        <f t="shared" si="11"/>
        <v/>
      </c>
      <c r="Z70" s="22" t="str">
        <f t="shared" si="12"/>
        <v/>
      </c>
      <c r="AA70" s="22" t="str">
        <f t="shared" si="13"/>
        <v/>
      </c>
      <c r="AB70" s="22" t="str">
        <f t="shared" si="14"/>
        <v/>
      </c>
      <c r="AC70" s="22" t="str">
        <f t="shared" si="15"/>
        <v/>
      </c>
      <c r="AD70" s="22" t="str">
        <f t="shared" si="16"/>
        <v/>
      </c>
      <c r="AE70" s="22" t="str">
        <f t="shared" si="17"/>
        <v/>
      </c>
      <c r="AF70" s="95" t="str">
        <f t="shared" si="25"/>
        <v/>
      </c>
      <c r="AG70" s="22" t="str">
        <f t="shared" si="18"/>
        <v/>
      </c>
      <c r="AH70" s="22" t="str">
        <f t="shared" si="19"/>
        <v/>
      </c>
      <c r="AI70" s="22" t="str">
        <f t="shared" si="20"/>
        <v/>
      </c>
      <c r="AJ70" s="22" t="str">
        <f t="shared" si="21"/>
        <v/>
      </c>
      <c r="AK70" s="22" t="str">
        <f t="shared" si="22"/>
        <v/>
      </c>
    </row>
    <row r="71" spans="1:37" x14ac:dyDescent="0.3">
      <c r="A71" s="37" t="str">
        <f>IF('Startovní listina'!A71="","",'Startovní listina'!A71)</f>
        <v>55</v>
      </c>
      <c r="B71" s="38" t="str">
        <f>IF('Startovní listina'!B71="","",'Startovní listina'!B71)</f>
        <v/>
      </c>
      <c r="C71" s="38" t="str">
        <f>IF('Startovní listina'!D71="","",'Startovní listina'!D71)</f>
        <v/>
      </c>
      <c r="D71" s="38" t="str">
        <f>IF('Startovní listina'!E71="","",'Startovní listina'!E71)</f>
        <v/>
      </c>
      <c r="E71" s="61" t="str">
        <f>IF('Startovní listina'!F71="","",'Startovní listina'!F71)</f>
        <v/>
      </c>
      <c r="F71" s="127"/>
      <c r="G71" s="128"/>
      <c r="H71" s="62" t="str">
        <f t="shared" si="23"/>
        <v/>
      </c>
      <c r="I71" s="38" t="str">
        <f t="shared" si="24"/>
        <v/>
      </c>
      <c r="J71" s="104" t="str">
        <f>IF('Startovní listina'!H71="","",'Startovní listina'!H71)</f>
        <v/>
      </c>
      <c r="K71" s="109" t="str">
        <f>IF('Startovní listina'!I71="","",'Startovní listina'!I71)</f>
        <v/>
      </c>
      <c r="L71" s="110"/>
      <c r="M71" s="178"/>
      <c r="N71" s="187"/>
      <c r="O71" s="185"/>
      <c r="P71" s="181"/>
      <c r="Q71" s="170"/>
      <c r="R71" s="171" t="str">
        <f t="shared" si="6"/>
        <v/>
      </c>
      <c r="T71" s="22" t="str">
        <f t="shared" si="2"/>
        <v>__</v>
      </c>
      <c r="U71" s="22" t="str">
        <f t="shared" si="7"/>
        <v>_</v>
      </c>
      <c r="V71" s="22" t="str">
        <f t="shared" si="8"/>
        <v/>
      </c>
      <c r="W71" s="22" t="str">
        <f t="shared" si="9"/>
        <v/>
      </c>
      <c r="X71" s="22" t="str">
        <f t="shared" si="10"/>
        <v/>
      </c>
      <c r="Y71" s="22" t="str">
        <f t="shared" si="11"/>
        <v/>
      </c>
      <c r="Z71" s="22" t="str">
        <f t="shared" si="12"/>
        <v/>
      </c>
      <c r="AA71" s="22" t="str">
        <f t="shared" si="13"/>
        <v/>
      </c>
      <c r="AB71" s="22" t="str">
        <f t="shared" si="14"/>
        <v/>
      </c>
      <c r="AC71" s="22" t="str">
        <f t="shared" si="15"/>
        <v/>
      </c>
      <c r="AD71" s="22" t="str">
        <f t="shared" si="16"/>
        <v/>
      </c>
      <c r="AE71" s="22" t="str">
        <f t="shared" si="17"/>
        <v/>
      </c>
      <c r="AF71" s="95" t="str">
        <f t="shared" si="25"/>
        <v/>
      </c>
      <c r="AG71" s="22" t="str">
        <f t="shared" si="18"/>
        <v/>
      </c>
      <c r="AH71" s="22" t="str">
        <f t="shared" si="19"/>
        <v/>
      </c>
      <c r="AI71" s="22" t="str">
        <f t="shared" si="20"/>
        <v/>
      </c>
      <c r="AJ71" s="22" t="str">
        <f t="shared" si="21"/>
        <v/>
      </c>
      <c r="AK71" s="22" t="str">
        <f t="shared" si="22"/>
        <v/>
      </c>
    </row>
    <row r="72" spans="1:37" x14ac:dyDescent="0.3">
      <c r="A72" s="37" t="str">
        <f>IF('Startovní listina'!A72="","",'Startovní listina'!A72)</f>
        <v>56</v>
      </c>
      <c r="B72" s="38" t="str">
        <f>IF('Startovní listina'!B72="","",'Startovní listina'!B72)</f>
        <v/>
      </c>
      <c r="C72" s="38" t="str">
        <f>IF('Startovní listina'!D72="","",'Startovní listina'!D72)</f>
        <v/>
      </c>
      <c r="D72" s="38" t="str">
        <f>IF('Startovní listina'!E72="","",'Startovní listina'!E72)</f>
        <v/>
      </c>
      <c r="E72" s="61" t="str">
        <f>IF('Startovní listina'!F72="","",'Startovní listina'!F72)</f>
        <v/>
      </c>
      <c r="F72" s="127"/>
      <c r="G72" s="128"/>
      <c r="H72" s="62" t="str">
        <f t="shared" si="23"/>
        <v/>
      </c>
      <c r="I72" s="38" t="str">
        <f t="shared" si="24"/>
        <v/>
      </c>
      <c r="J72" s="104" t="str">
        <f>IF('Startovní listina'!H72="","",'Startovní listina'!H72)</f>
        <v/>
      </c>
      <c r="K72" s="109" t="str">
        <f>IF('Startovní listina'!I72="","",'Startovní listina'!I72)</f>
        <v/>
      </c>
      <c r="L72" s="110"/>
      <c r="M72" s="178"/>
      <c r="N72" s="187"/>
      <c r="O72" s="185"/>
      <c r="P72" s="181"/>
      <c r="Q72" s="170"/>
      <c r="R72" s="171" t="str">
        <f t="shared" si="6"/>
        <v/>
      </c>
      <c r="T72" s="22" t="str">
        <f t="shared" si="2"/>
        <v>__</v>
      </c>
      <c r="U72" s="22" t="str">
        <f t="shared" si="7"/>
        <v>_</v>
      </c>
      <c r="V72" s="22" t="str">
        <f t="shared" si="8"/>
        <v/>
      </c>
      <c r="W72" s="22" t="str">
        <f t="shared" si="9"/>
        <v/>
      </c>
      <c r="X72" s="22" t="str">
        <f t="shared" si="10"/>
        <v/>
      </c>
      <c r="Y72" s="22" t="str">
        <f t="shared" si="11"/>
        <v/>
      </c>
      <c r="Z72" s="22" t="str">
        <f t="shared" si="12"/>
        <v/>
      </c>
      <c r="AA72" s="22" t="str">
        <f t="shared" si="13"/>
        <v/>
      </c>
      <c r="AB72" s="22" t="str">
        <f t="shared" si="14"/>
        <v/>
      </c>
      <c r="AC72" s="22" t="str">
        <f t="shared" si="15"/>
        <v/>
      </c>
      <c r="AD72" s="22" t="str">
        <f t="shared" si="16"/>
        <v/>
      </c>
      <c r="AE72" s="22" t="str">
        <f t="shared" si="17"/>
        <v/>
      </c>
      <c r="AF72" s="95" t="str">
        <f t="shared" si="25"/>
        <v/>
      </c>
      <c r="AG72" s="22" t="str">
        <f t="shared" si="18"/>
        <v/>
      </c>
      <c r="AH72" s="22" t="str">
        <f t="shared" si="19"/>
        <v/>
      </c>
      <c r="AI72" s="22" t="str">
        <f t="shared" si="20"/>
        <v/>
      </c>
      <c r="AJ72" s="22" t="str">
        <f t="shared" si="21"/>
        <v/>
      </c>
      <c r="AK72" s="22" t="str">
        <f t="shared" si="22"/>
        <v/>
      </c>
    </row>
    <row r="73" spans="1:37" x14ac:dyDescent="0.3">
      <c r="A73" s="37" t="str">
        <f>IF('Startovní listina'!A73="","",'Startovní listina'!A73)</f>
        <v>57</v>
      </c>
      <c r="B73" s="38" t="str">
        <f>IF('Startovní listina'!B73="","",'Startovní listina'!B73)</f>
        <v/>
      </c>
      <c r="C73" s="38" t="str">
        <f>IF('Startovní listina'!D73="","",'Startovní listina'!D73)</f>
        <v/>
      </c>
      <c r="D73" s="38" t="str">
        <f>IF('Startovní listina'!E73="","",'Startovní listina'!E73)</f>
        <v/>
      </c>
      <c r="E73" s="61" t="str">
        <f>IF('Startovní listina'!F73="","",'Startovní listina'!F73)</f>
        <v/>
      </c>
      <c r="F73" s="127"/>
      <c r="G73" s="128"/>
      <c r="H73" s="62" t="str">
        <f t="shared" si="23"/>
        <v/>
      </c>
      <c r="I73" s="38" t="str">
        <f t="shared" si="24"/>
        <v/>
      </c>
      <c r="J73" s="104" t="str">
        <f>IF('Startovní listina'!H73="","",'Startovní listina'!H73)</f>
        <v/>
      </c>
      <c r="K73" s="109" t="str">
        <f>IF('Startovní listina'!I73="","",'Startovní listina'!I73)</f>
        <v/>
      </c>
      <c r="L73" s="110"/>
      <c r="M73" s="178"/>
      <c r="N73" s="187"/>
      <c r="O73" s="185"/>
      <c r="P73" s="181"/>
      <c r="Q73" s="170"/>
      <c r="R73" s="171" t="str">
        <f t="shared" si="6"/>
        <v/>
      </c>
      <c r="T73" s="22" t="str">
        <f t="shared" si="2"/>
        <v>__</v>
      </c>
      <c r="U73" s="22" t="str">
        <f t="shared" si="7"/>
        <v>_</v>
      </c>
      <c r="V73" s="22" t="str">
        <f t="shared" si="8"/>
        <v/>
      </c>
      <c r="W73" s="22" t="str">
        <f t="shared" si="9"/>
        <v/>
      </c>
      <c r="X73" s="22" t="str">
        <f t="shared" si="10"/>
        <v/>
      </c>
      <c r="Y73" s="22" t="str">
        <f t="shared" si="11"/>
        <v/>
      </c>
      <c r="Z73" s="22" t="str">
        <f t="shared" si="12"/>
        <v/>
      </c>
      <c r="AA73" s="22" t="str">
        <f t="shared" si="13"/>
        <v/>
      </c>
      <c r="AB73" s="22" t="str">
        <f t="shared" si="14"/>
        <v/>
      </c>
      <c r="AC73" s="22" t="str">
        <f t="shared" si="15"/>
        <v/>
      </c>
      <c r="AD73" s="22" t="str">
        <f t="shared" si="16"/>
        <v/>
      </c>
      <c r="AE73" s="22" t="str">
        <f t="shared" si="17"/>
        <v/>
      </c>
      <c r="AF73" s="95" t="str">
        <f t="shared" si="25"/>
        <v/>
      </c>
      <c r="AG73" s="22" t="str">
        <f t="shared" si="18"/>
        <v/>
      </c>
      <c r="AH73" s="22" t="str">
        <f t="shared" si="19"/>
        <v/>
      </c>
      <c r="AI73" s="22" t="str">
        <f t="shared" si="20"/>
        <v/>
      </c>
      <c r="AJ73" s="22" t="str">
        <f t="shared" si="21"/>
        <v/>
      </c>
      <c r="AK73" s="22" t="str">
        <f t="shared" si="22"/>
        <v/>
      </c>
    </row>
    <row r="74" spans="1:37" x14ac:dyDescent="0.3">
      <c r="A74" s="37" t="str">
        <f>IF('Startovní listina'!A74="","",'Startovní listina'!A74)</f>
        <v>58</v>
      </c>
      <c r="B74" s="38" t="str">
        <f>IF('Startovní listina'!B74="","",'Startovní listina'!B74)</f>
        <v/>
      </c>
      <c r="C74" s="38" t="str">
        <f>IF('Startovní listina'!D74="","",'Startovní listina'!D74)</f>
        <v/>
      </c>
      <c r="D74" s="38" t="str">
        <f>IF('Startovní listina'!E74="","",'Startovní listina'!E74)</f>
        <v/>
      </c>
      <c r="E74" s="61" t="str">
        <f>IF('Startovní listina'!F74="","",'Startovní listina'!F74)</f>
        <v/>
      </c>
      <c r="F74" s="127"/>
      <c r="G74" s="128"/>
      <c r="H74" s="62" t="str">
        <f t="shared" si="23"/>
        <v/>
      </c>
      <c r="I74" s="38" t="str">
        <f t="shared" si="24"/>
        <v/>
      </c>
      <c r="J74" s="104" t="str">
        <f>IF('Startovní listina'!H74="","",'Startovní listina'!H74)</f>
        <v/>
      </c>
      <c r="K74" s="109" t="str">
        <f>IF('Startovní listina'!I74="","",'Startovní listina'!I74)</f>
        <v/>
      </c>
      <c r="L74" s="110"/>
      <c r="M74" s="178"/>
      <c r="N74" s="187"/>
      <c r="O74" s="185"/>
      <c r="P74" s="181"/>
      <c r="Q74" s="170"/>
      <c r="R74" s="171" t="str">
        <f t="shared" si="6"/>
        <v/>
      </c>
      <c r="T74" s="22" t="str">
        <f t="shared" si="2"/>
        <v>__</v>
      </c>
      <c r="U74" s="22" t="str">
        <f t="shared" si="7"/>
        <v>_</v>
      </c>
      <c r="V74" s="22" t="str">
        <f t="shared" si="8"/>
        <v/>
      </c>
      <c r="W74" s="22" t="str">
        <f t="shared" si="9"/>
        <v/>
      </c>
      <c r="X74" s="22" t="str">
        <f t="shared" si="10"/>
        <v/>
      </c>
      <c r="Y74" s="22" t="str">
        <f t="shared" si="11"/>
        <v/>
      </c>
      <c r="Z74" s="22" t="str">
        <f t="shared" si="12"/>
        <v/>
      </c>
      <c r="AA74" s="22" t="str">
        <f t="shared" si="13"/>
        <v/>
      </c>
      <c r="AB74" s="22" t="str">
        <f t="shared" si="14"/>
        <v/>
      </c>
      <c r="AC74" s="22" t="str">
        <f t="shared" si="15"/>
        <v/>
      </c>
      <c r="AD74" s="22" t="str">
        <f t="shared" si="16"/>
        <v/>
      </c>
      <c r="AE74" s="22" t="str">
        <f t="shared" si="17"/>
        <v/>
      </c>
      <c r="AF74" s="95" t="str">
        <f t="shared" si="25"/>
        <v/>
      </c>
      <c r="AG74" s="22" t="str">
        <f t="shared" si="18"/>
        <v/>
      </c>
      <c r="AH74" s="22" t="str">
        <f t="shared" si="19"/>
        <v/>
      </c>
      <c r="AI74" s="22" t="str">
        <f t="shared" si="20"/>
        <v/>
      </c>
      <c r="AJ74" s="22" t="str">
        <f t="shared" si="21"/>
        <v/>
      </c>
      <c r="AK74" s="22" t="str">
        <f t="shared" si="22"/>
        <v/>
      </c>
    </row>
    <row r="75" spans="1:37" x14ac:dyDescent="0.3">
      <c r="A75" s="37" t="str">
        <f>IF('Startovní listina'!A75="","",'Startovní listina'!A75)</f>
        <v>59</v>
      </c>
      <c r="B75" s="38" t="str">
        <f>IF('Startovní listina'!B75="","",'Startovní listina'!B75)</f>
        <v/>
      </c>
      <c r="C75" s="38" t="str">
        <f>IF('Startovní listina'!D75="","",'Startovní listina'!D75)</f>
        <v/>
      </c>
      <c r="D75" s="38" t="str">
        <f>IF('Startovní listina'!E75="","",'Startovní listina'!E75)</f>
        <v/>
      </c>
      <c r="E75" s="61" t="str">
        <f>IF('Startovní listina'!F75="","",'Startovní listina'!F75)</f>
        <v/>
      </c>
      <c r="F75" s="127"/>
      <c r="G75" s="128"/>
      <c r="H75" s="62" t="str">
        <f t="shared" si="23"/>
        <v/>
      </c>
      <c r="I75" s="38" t="str">
        <f t="shared" si="24"/>
        <v/>
      </c>
      <c r="J75" s="104" t="str">
        <f>IF('Startovní listina'!H75="","",'Startovní listina'!H75)</f>
        <v/>
      </c>
      <c r="K75" s="109" t="str">
        <f>IF('Startovní listina'!I75="","",'Startovní listina'!I75)</f>
        <v/>
      </c>
      <c r="L75" s="110"/>
      <c r="M75" s="178"/>
      <c r="N75" s="187"/>
      <c r="O75" s="185"/>
      <c r="P75" s="181"/>
      <c r="Q75" s="170"/>
      <c r="R75" s="171" t="str">
        <f t="shared" si="6"/>
        <v/>
      </c>
      <c r="T75" s="22" t="str">
        <f t="shared" si="2"/>
        <v>__</v>
      </c>
      <c r="U75" s="22" t="str">
        <f t="shared" si="7"/>
        <v>_</v>
      </c>
      <c r="V75" s="22" t="str">
        <f t="shared" si="8"/>
        <v/>
      </c>
      <c r="W75" s="22" t="str">
        <f t="shared" si="9"/>
        <v/>
      </c>
      <c r="X75" s="22" t="str">
        <f t="shared" si="10"/>
        <v/>
      </c>
      <c r="Y75" s="22" t="str">
        <f t="shared" si="11"/>
        <v/>
      </c>
      <c r="Z75" s="22" t="str">
        <f t="shared" si="12"/>
        <v/>
      </c>
      <c r="AA75" s="22" t="str">
        <f t="shared" si="13"/>
        <v/>
      </c>
      <c r="AB75" s="22" t="str">
        <f t="shared" si="14"/>
        <v/>
      </c>
      <c r="AC75" s="22" t="str">
        <f t="shared" si="15"/>
        <v/>
      </c>
      <c r="AD75" s="22" t="str">
        <f t="shared" si="16"/>
        <v/>
      </c>
      <c r="AE75" s="22" t="str">
        <f t="shared" si="17"/>
        <v/>
      </c>
      <c r="AF75" s="95" t="str">
        <f t="shared" si="25"/>
        <v/>
      </c>
      <c r="AG75" s="22" t="str">
        <f t="shared" si="18"/>
        <v/>
      </c>
      <c r="AH75" s="22" t="str">
        <f t="shared" si="19"/>
        <v/>
      </c>
      <c r="AI75" s="22" t="str">
        <f t="shared" si="20"/>
        <v/>
      </c>
      <c r="AJ75" s="22" t="str">
        <f t="shared" si="21"/>
        <v/>
      </c>
      <c r="AK75" s="22" t="str">
        <f t="shared" si="22"/>
        <v/>
      </c>
    </row>
    <row r="76" spans="1:37" x14ac:dyDescent="0.3">
      <c r="A76" s="37" t="str">
        <f>IF('Startovní listina'!A76="","",'Startovní listina'!A76)</f>
        <v>60</v>
      </c>
      <c r="B76" s="38" t="str">
        <f>IF('Startovní listina'!B76="","",'Startovní listina'!B76)</f>
        <v/>
      </c>
      <c r="C76" s="38" t="str">
        <f>IF('Startovní listina'!D76="","",'Startovní listina'!D76)</f>
        <v/>
      </c>
      <c r="D76" s="38" t="str">
        <f>IF('Startovní listina'!E76="","",'Startovní listina'!E76)</f>
        <v/>
      </c>
      <c r="E76" s="61" t="str">
        <f>IF('Startovní listina'!F76="","",'Startovní listina'!F76)</f>
        <v/>
      </c>
      <c r="F76" s="127"/>
      <c r="G76" s="128"/>
      <c r="H76" s="62" t="str">
        <f t="shared" si="23"/>
        <v/>
      </c>
      <c r="I76" s="38" t="str">
        <f t="shared" si="24"/>
        <v/>
      </c>
      <c r="J76" s="104" t="str">
        <f>IF('Startovní listina'!H76="","",'Startovní listina'!H76)</f>
        <v/>
      </c>
      <c r="K76" s="109" t="str">
        <f>IF('Startovní listina'!I76="","",'Startovní listina'!I76)</f>
        <v/>
      </c>
      <c r="L76" s="110"/>
      <c r="M76" s="178"/>
      <c r="N76" s="187"/>
      <c r="O76" s="185"/>
      <c r="P76" s="181"/>
      <c r="Q76" s="170"/>
      <c r="R76" s="171" t="str">
        <f t="shared" si="6"/>
        <v/>
      </c>
      <c r="T76" s="22" t="str">
        <f t="shared" si="2"/>
        <v>__</v>
      </c>
      <c r="U76" s="22" t="str">
        <f t="shared" si="7"/>
        <v>_</v>
      </c>
      <c r="V76" s="22" t="str">
        <f t="shared" si="8"/>
        <v/>
      </c>
      <c r="W76" s="22" t="str">
        <f t="shared" si="9"/>
        <v/>
      </c>
      <c r="X76" s="22" t="str">
        <f t="shared" si="10"/>
        <v/>
      </c>
      <c r="Y76" s="22" t="str">
        <f t="shared" si="11"/>
        <v/>
      </c>
      <c r="Z76" s="22" t="str">
        <f t="shared" si="12"/>
        <v/>
      </c>
      <c r="AA76" s="22" t="str">
        <f t="shared" si="13"/>
        <v/>
      </c>
      <c r="AB76" s="22" t="str">
        <f t="shared" si="14"/>
        <v/>
      </c>
      <c r="AC76" s="22" t="str">
        <f t="shared" si="15"/>
        <v/>
      </c>
      <c r="AD76" s="22" t="str">
        <f t="shared" si="16"/>
        <v/>
      </c>
      <c r="AE76" s="22" t="str">
        <f t="shared" si="17"/>
        <v/>
      </c>
      <c r="AF76" s="95" t="str">
        <f t="shared" si="25"/>
        <v/>
      </c>
      <c r="AG76" s="22" t="str">
        <f t="shared" si="18"/>
        <v/>
      </c>
      <c r="AH76" s="22" t="str">
        <f t="shared" si="19"/>
        <v/>
      </c>
      <c r="AI76" s="22" t="str">
        <f t="shared" si="20"/>
        <v/>
      </c>
      <c r="AJ76" s="22" t="str">
        <f t="shared" si="21"/>
        <v/>
      </c>
      <c r="AK76" s="22" t="str">
        <f t="shared" si="22"/>
        <v/>
      </c>
    </row>
    <row r="77" spans="1:37" x14ac:dyDescent="0.3">
      <c r="A77" s="37" t="str">
        <f>IF('Startovní listina'!A77="","",'Startovní listina'!A77)</f>
        <v>61</v>
      </c>
      <c r="B77" s="38" t="str">
        <f>IF('Startovní listina'!B77="","",'Startovní listina'!B77)</f>
        <v/>
      </c>
      <c r="C77" s="38" t="str">
        <f>IF('Startovní listina'!D77="","",'Startovní listina'!D77)</f>
        <v/>
      </c>
      <c r="D77" s="38" t="str">
        <f>IF('Startovní listina'!E77="","",'Startovní listina'!E77)</f>
        <v/>
      </c>
      <c r="E77" s="61" t="str">
        <f>IF('Startovní listina'!F77="","",'Startovní listina'!F77)</f>
        <v/>
      </c>
      <c r="F77" s="127"/>
      <c r="G77" s="128"/>
      <c r="H77" s="62" t="str">
        <f t="shared" si="23"/>
        <v/>
      </c>
      <c r="I77" s="38" t="str">
        <f t="shared" si="24"/>
        <v/>
      </c>
      <c r="J77" s="104" t="str">
        <f>IF('Startovní listina'!H77="","",'Startovní listina'!H77)</f>
        <v/>
      </c>
      <c r="K77" s="109" t="str">
        <f>IF('Startovní listina'!I77="","",'Startovní listina'!I77)</f>
        <v/>
      </c>
      <c r="L77" s="110"/>
      <c r="M77" s="178"/>
      <c r="N77" s="187"/>
      <c r="O77" s="185"/>
      <c r="P77" s="181"/>
      <c r="Q77" s="170"/>
      <c r="R77" s="171" t="str">
        <f t="shared" si="6"/>
        <v/>
      </c>
      <c r="T77" s="22" t="str">
        <f t="shared" si="2"/>
        <v>__</v>
      </c>
      <c r="U77" s="22" t="str">
        <f t="shared" si="7"/>
        <v>_</v>
      </c>
      <c r="V77" s="22" t="str">
        <f t="shared" si="8"/>
        <v/>
      </c>
      <c r="W77" s="22" t="str">
        <f t="shared" si="9"/>
        <v/>
      </c>
      <c r="X77" s="22" t="str">
        <f t="shared" si="10"/>
        <v/>
      </c>
      <c r="Y77" s="22" t="str">
        <f t="shared" si="11"/>
        <v/>
      </c>
      <c r="Z77" s="22" t="str">
        <f t="shared" si="12"/>
        <v/>
      </c>
      <c r="AA77" s="22" t="str">
        <f t="shared" si="13"/>
        <v/>
      </c>
      <c r="AB77" s="22" t="str">
        <f t="shared" si="14"/>
        <v/>
      </c>
      <c r="AC77" s="22" t="str">
        <f t="shared" si="15"/>
        <v/>
      </c>
      <c r="AD77" s="22" t="str">
        <f t="shared" si="16"/>
        <v/>
      </c>
      <c r="AE77" s="22" t="str">
        <f t="shared" si="17"/>
        <v/>
      </c>
      <c r="AF77" s="95" t="str">
        <f t="shared" si="25"/>
        <v/>
      </c>
      <c r="AG77" s="22" t="str">
        <f t="shared" si="18"/>
        <v/>
      </c>
      <c r="AH77" s="22" t="str">
        <f t="shared" si="19"/>
        <v/>
      </c>
      <c r="AI77" s="22" t="str">
        <f t="shared" si="20"/>
        <v/>
      </c>
      <c r="AJ77" s="22" t="str">
        <f t="shared" si="21"/>
        <v/>
      </c>
      <c r="AK77" s="22" t="str">
        <f t="shared" si="22"/>
        <v/>
      </c>
    </row>
    <row r="78" spans="1:37" x14ac:dyDescent="0.3">
      <c r="A78" s="37" t="str">
        <f>IF('Startovní listina'!A78="","",'Startovní listina'!A78)</f>
        <v>62</v>
      </c>
      <c r="B78" s="38" t="str">
        <f>IF('Startovní listina'!B78="","",'Startovní listina'!B78)</f>
        <v/>
      </c>
      <c r="C78" s="38" t="str">
        <f>IF('Startovní listina'!D78="","",'Startovní listina'!D78)</f>
        <v/>
      </c>
      <c r="D78" s="38" t="str">
        <f>IF('Startovní listina'!E78="","",'Startovní listina'!E78)</f>
        <v/>
      </c>
      <c r="E78" s="61" t="str">
        <f>IF('Startovní listina'!F78="","",'Startovní listina'!F78)</f>
        <v/>
      </c>
      <c r="F78" s="127"/>
      <c r="G78" s="128"/>
      <c r="H78" s="62" t="str">
        <f t="shared" si="23"/>
        <v/>
      </c>
      <c r="I78" s="38" t="str">
        <f t="shared" si="24"/>
        <v/>
      </c>
      <c r="J78" s="104" t="str">
        <f>IF('Startovní listina'!H78="","",'Startovní listina'!H78)</f>
        <v/>
      </c>
      <c r="K78" s="109" t="str">
        <f>IF('Startovní listina'!I78="","",'Startovní listina'!I78)</f>
        <v/>
      </c>
      <c r="L78" s="110"/>
      <c r="M78" s="178"/>
      <c r="N78" s="187"/>
      <c r="O78" s="185"/>
      <c r="P78" s="181"/>
      <c r="Q78" s="170"/>
      <c r="R78" s="171" t="str">
        <f t="shared" si="6"/>
        <v/>
      </c>
      <c r="T78" s="22" t="str">
        <f t="shared" si="2"/>
        <v>__</v>
      </c>
      <c r="U78" s="22" t="str">
        <f t="shared" si="7"/>
        <v>_</v>
      </c>
      <c r="V78" s="22" t="str">
        <f t="shared" si="8"/>
        <v/>
      </c>
      <c r="W78" s="22" t="str">
        <f t="shared" si="9"/>
        <v/>
      </c>
      <c r="X78" s="22" t="str">
        <f t="shared" si="10"/>
        <v/>
      </c>
      <c r="Y78" s="22" t="str">
        <f t="shared" si="11"/>
        <v/>
      </c>
      <c r="Z78" s="22" t="str">
        <f t="shared" si="12"/>
        <v/>
      </c>
      <c r="AA78" s="22" t="str">
        <f t="shared" si="13"/>
        <v/>
      </c>
      <c r="AB78" s="22" t="str">
        <f t="shared" si="14"/>
        <v/>
      </c>
      <c r="AC78" s="22" t="str">
        <f t="shared" si="15"/>
        <v/>
      </c>
      <c r="AD78" s="22" t="str">
        <f t="shared" si="16"/>
        <v/>
      </c>
      <c r="AE78" s="22" t="str">
        <f t="shared" si="17"/>
        <v/>
      </c>
      <c r="AF78" s="95" t="str">
        <f t="shared" si="25"/>
        <v/>
      </c>
      <c r="AG78" s="22" t="str">
        <f t="shared" si="18"/>
        <v/>
      </c>
      <c r="AH78" s="22" t="str">
        <f t="shared" si="19"/>
        <v/>
      </c>
      <c r="AI78" s="22" t="str">
        <f t="shared" si="20"/>
        <v/>
      </c>
      <c r="AJ78" s="22" t="str">
        <f t="shared" si="21"/>
        <v/>
      </c>
      <c r="AK78" s="22" t="str">
        <f t="shared" si="22"/>
        <v/>
      </c>
    </row>
    <row r="79" spans="1:37" x14ac:dyDescent="0.3">
      <c r="A79" s="37" t="str">
        <f>IF('Startovní listina'!A79="","",'Startovní listina'!A79)</f>
        <v>63</v>
      </c>
      <c r="B79" s="38" t="str">
        <f>IF('Startovní listina'!B79="","",'Startovní listina'!B79)</f>
        <v/>
      </c>
      <c r="C79" s="38" t="str">
        <f>IF('Startovní listina'!D79="","",'Startovní listina'!D79)</f>
        <v/>
      </c>
      <c r="D79" s="38" t="str">
        <f>IF('Startovní listina'!E79="","",'Startovní listina'!E79)</f>
        <v/>
      </c>
      <c r="E79" s="61" t="str">
        <f>IF('Startovní listina'!F79="","",'Startovní listina'!F79)</f>
        <v/>
      </c>
      <c r="F79" s="127"/>
      <c r="G79" s="128"/>
      <c r="H79" s="62" t="str">
        <f t="shared" si="23"/>
        <v/>
      </c>
      <c r="I79" s="38" t="str">
        <f t="shared" si="24"/>
        <v/>
      </c>
      <c r="J79" s="104" t="str">
        <f>IF('Startovní listina'!H79="","",'Startovní listina'!H79)</f>
        <v/>
      </c>
      <c r="K79" s="109" t="str">
        <f>IF('Startovní listina'!I79="","",'Startovní listina'!I79)</f>
        <v/>
      </c>
      <c r="L79" s="110"/>
      <c r="M79" s="178"/>
      <c r="N79" s="187"/>
      <c r="O79" s="185"/>
      <c r="P79" s="181">
        <f t="shared" si="4"/>
        <v>0</v>
      </c>
      <c r="Q79" s="170">
        <f t="shared" si="5"/>
        <v>0</v>
      </c>
      <c r="R79" s="171" t="str">
        <f t="shared" si="6"/>
        <v/>
      </c>
      <c r="T79" s="22" t="str">
        <f t="shared" si="2"/>
        <v>__</v>
      </c>
      <c r="U79" s="22" t="str">
        <f t="shared" si="7"/>
        <v>_</v>
      </c>
      <c r="V79" s="22" t="str">
        <f t="shared" si="8"/>
        <v/>
      </c>
      <c r="W79" s="22" t="str">
        <f t="shared" si="9"/>
        <v/>
      </c>
      <c r="X79" s="22" t="str">
        <f t="shared" si="10"/>
        <v/>
      </c>
      <c r="Y79" s="22" t="str">
        <f t="shared" si="11"/>
        <v/>
      </c>
      <c r="Z79" s="22" t="str">
        <f t="shared" si="12"/>
        <v/>
      </c>
      <c r="AA79" s="22" t="str">
        <f t="shared" si="13"/>
        <v/>
      </c>
      <c r="AB79" s="22" t="str">
        <f t="shared" si="14"/>
        <v/>
      </c>
      <c r="AC79" s="22" t="str">
        <f t="shared" si="15"/>
        <v/>
      </c>
      <c r="AD79" s="22" t="str">
        <f t="shared" si="16"/>
        <v/>
      </c>
      <c r="AE79" s="22" t="str">
        <f t="shared" si="17"/>
        <v/>
      </c>
      <c r="AF79" s="95" t="str">
        <f t="shared" si="25"/>
        <v/>
      </c>
      <c r="AG79" s="22" t="str">
        <f t="shared" si="18"/>
        <v/>
      </c>
      <c r="AH79" s="22" t="str">
        <f t="shared" si="19"/>
        <v/>
      </c>
      <c r="AI79" s="22" t="str">
        <f t="shared" si="20"/>
        <v/>
      </c>
      <c r="AJ79" s="22" t="str">
        <f t="shared" si="21"/>
        <v/>
      </c>
      <c r="AK79" s="22" t="str">
        <f t="shared" si="22"/>
        <v/>
      </c>
    </row>
    <row r="80" spans="1:37" x14ac:dyDescent="0.3">
      <c r="A80" s="37" t="str">
        <f>IF('Startovní listina'!A80="","",'Startovní listina'!A80)</f>
        <v>64</v>
      </c>
      <c r="B80" s="38" t="str">
        <f>IF('Startovní listina'!B80="","",'Startovní listina'!B80)</f>
        <v/>
      </c>
      <c r="C80" s="38" t="str">
        <f>IF('Startovní listina'!D80="","",'Startovní listina'!D80)</f>
        <v/>
      </c>
      <c r="D80" s="38" t="str">
        <f>IF('Startovní listina'!E80="","",'Startovní listina'!E80)</f>
        <v/>
      </c>
      <c r="E80" s="61" t="str">
        <f>IF('Startovní listina'!F80="","",'Startovní listina'!F80)</f>
        <v/>
      </c>
      <c r="F80" s="127"/>
      <c r="G80" s="128"/>
      <c r="H80" s="62" t="str">
        <f t="shared" si="23"/>
        <v/>
      </c>
      <c r="I80" s="38" t="str">
        <f t="shared" si="24"/>
        <v/>
      </c>
      <c r="J80" s="104" t="str">
        <f>IF('Startovní listina'!H80="","",'Startovní listina'!H80)</f>
        <v/>
      </c>
      <c r="K80" s="109" t="str">
        <f>IF('Startovní listina'!I80="","",'Startovní listina'!I80)</f>
        <v/>
      </c>
      <c r="L80" s="110"/>
      <c r="M80" s="178"/>
      <c r="N80" s="187"/>
      <c r="O80" s="185"/>
      <c r="P80" s="181">
        <f t="shared" si="4"/>
        <v>0</v>
      </c>
      <c r="Q80" s="170">
        <f t="shared" si="5"/>
        <v>0</v>
      </c>
      <c r="R80" s="171" t="str">
        <f t="shared" si="6"/>
        <v/>
      </c>
      <c r="T80" s="22" t="str">
        <f t="shared" si="2"/>
        <v>__</v>
      </c>
      <c r="U80" s="22" t="str">
        <f t="shared" si="7"/>
        <v>_</v>
      </c>
      <c r="V80" s="22" t="str">
        <f t="shared" si="8"/>
        <v/>
      </c>
      <c r="W80" s="22" t="str">
        <f t="shared" si="9"/>
        <v/>
      </c>
      <c r="X80" s="22" t="str">
        <f t="shared" si="10"/>
        <v/>
      </c>
      <c r="Y80" s="22" t="str">
        <f t="shared" si="11"/>
        <v/>
      </c>
      <c r="Z80" s="22" t="str">
        <f t="shared" si="12"/>
        <v/>
      </c>
      <c r="AA80" s="22" t="str">
        <f t="shared" si="13"/>
        <v/>
      </c>
      <c r="AB80" s="22" t="str">
        <f t="shared" si="14"/>
        <v/>
      </c>
      <c r="AC80" s="22" t="str">
        <f t="shared" si="15"/>
        <v/>
      </c>
      <c r="AD80" s="22" t="str">
        <f t="shared" si="16"/>
        <v/>
      </c>
      <c r="AE80" s="22" t="str">
        <f t="shared" si="17"/>
        <v/>
      </c>
      <c r="AF80" s="95" t="str">
        <f t="shared" si="25"/>
        <v/>
      </c>
      <c r="AG80" s="22" t="str">
        <f t="shared" si="18"/>
        <v/>
      </c>
      <c r="AH80" s="22" t="str">
        <f t="shared" si="19"/>
        <v/>
      </c>
      <c r="AI80" s="22" t="str">
        <f t="shared" si="20"/>
        <v/>
      </c>
      <c r="AJ80" s="22" t="str">
        <f t="shared" si="21"/>
        <v/>
      </c>
      <c r="AK80" s="22" t="str">
        <f t="shared" si="22"/>
        <v/>
      </c>
    </row>
    <row r="81" spans="1:37" x14ac:dyDescent="0.3">
      <c r="A81" s="37" t="str">
        <f>IF('Startovní listina'!A81="","",'Startovní listina'!A81)</f>
        <v>65</v>
      </c>
      <c r="B81" s="38" t="str">
        <f>IF('Startovní listina'!B81="","",'Startovní listina'!B81)</f>
        <v/>
      </c>
      <c r="C81" s="38" t="str">
        <f>IF('Startovní listina'!D81="","",'Startovní listina'!D81)</f>
        <v/>
      </c>
      <c r="D81" s="38" t="str">
        <f>IF('Startovní listina'!E81="","",'Startovní listina'!E81)</f>
        <v/>
      </c>
      <c r="E81" s="61" t="str">
        <f>IF('Startovní listina'!F81="","",'Startovní listina'!F81)</f>
        <v/>
      </c>
      <c r="F81" s="127"/>
      <c r="G81" s="128"/>
      <c r="H81" s="62" t="str">
        <f t="shared" ref="H81:H116" si="26">IF(F81="","",IF(F81&gt;=90,"V",IF(F81&gt;=80,"VD",IF(F81&gt;=70,"D",IF(F81&gt;=60,"OB","NEOB")))))</f>
        <v/>
      </c>
      <c r="I81" s="38" t="str">
        <f t="shared" ref="I81:I116" si="27">IF($I$10="Celkové",IF(F81="","",RANK(AF81,$AF$17:$AF$116,0)),IF(F81="","",IF(U81="RO3_1. START",RANK(V81,$V$17:$V$116,0),IF(U81="RO2_1. START",RANK(W81,$W$17:$W$116,0),IF(U81="RO1_1. START",RANK(X81,$X$17:$X$116,0),IF(U81="RO-V_1. START",RANK(Y81,$Y$17:$Y$116,0),IF(U81="RO-Z_1. START",RANK(Z81,$Z$17:$Z$116,0),IF(U81="RO3_2. START",RANK(AA81,$AA$17:$AA$116,0),IF(U81="RO2_2. START",RANK(AB81,$AB$17:$AB$116,0),IF(U81="RO1_2. START",RANK(AC81,$AC$17:$AC$116,0),IF(U81="RO-V_2. START",RANK(AD81,$AD$17:$AD$116,0),IF(U81="RO-Z_2. START",RANK(AE81,$AE$17:$AE$116,0),""))))))))))))</f>
        <v/>
      </c>
      <c r="J81" s="104" t="str">
        <f>IF('Startovní listina'!H81="","",'Startovní listina'!H81)</f>
        <v/>
      </c>
      <c r="K81" s="109" t="str">
        <f>IF('Startovní listina'!I81="","",'Startovní listina'!I81)</f>
        <v/>
      </c>
      <c r="L81" s="110"/>
      <c r="M81" s="178"/>
      <c r="N81" s="187"/>
      <c r="O81" s="185"/>
      <c r="P81" s="181">
        <f t="shared" si="4"/>
        <v>0</v>
      </c>
      <c r="Q81" s="170">
        <f t="shared" si="5"/>
        <v>0</v>
      </c>
      <c r="R81" s="171" t="str">
        <f t="shared" si="6"/>
        <v/>
      </c>
      <c r="T81" s="22" t="str">
        <f t="shared" si="2"/>
        <v>__</v>
      </c>
      <c r="U81" s="22" t="str">
        <f t="shared" si="7"/>
        <v>_</v>
      </c>
      <c r="V81" s="22" t="str">
        <f t="shared" si="8"/>
        <v/>
      </c>
      <c r="W81" s="22" t="str">
        <f t="shared" si="9"/>
        <v/>
      </c>
      <c r="X81" s="22" t="str">
        <f t="shared" si="10"/>
        <v/>
      </c>
      <c r="Y81" s="22" t="str">
        <f t="shared" si="11"/>
        <v/>
      </c>
      <c r="Z81" s="22" t="str">
        <f t="shared" si="12"/>
        <v/>
      </c>
      <c r="AA81" s="22" t="str">
        <f t="shared" si="13"/>
        <v/>
      </c>
      <c r="AB81" s="22" t="str">
        <f t="shared" si="14"/>
        <v/>
      </c>
      <c r="AC81" s="22" t="str">
        <f t="shared" si="15"/>
        <v/>
      </c>
      <c r="AD81" s="22" t="str">
        <f t="shared" si="16"/>
        <v/>
      </c>
      <c r="AE81" s="22" t="str">
        <f t="shared" si="17"/>
        <v/>
      </c>
      <c r="AF81" s="95" t="str">
        <f t="shared" ref="AF81:AF116" si="28">IF(F81="","",F81-G81)</f>
        <v/>
      </c>
      <c r="AG81" s="22" t="str">
        <f t="shared" si="18"/>
        <v/>
      </c>
      <c r="AH81" s="22" t="str">
        <f t="shared" si="19"/>
        <v/>
      </c>
      <c r="AI81" s="22" t="str">
        <f t="shared" si="20"/>
        <v/>
      </c>
      <c r="AJ81" s="22" t="str">
        <f t="shared" si="21"/>
        <v/>
      </c>
      <c r="AK81" s="22" t="str">
        <f t="shared" si="22"/>
        <v/>
      </c>
    </row>
    <row r="82" spans="1:37" x14ac:dyDescent="0.3">
      <c r="A82" s="37" t="str">
        <f>IF('Startovní listina'!A82="","",'Startovní listina'!A82)</f>
        <v>66</v>
      </c>
      <c r="B82" s="38" t="str">
        <f>IF('Startovní listina'!B82="","",'Startovní listina'!B82)</f>
        <v/>
      </c>
      <c r="C82" s="38" t="str">
        <f>IF('Startovní listina'!D82="","",'Startovní listina'!D82)</f>
        <v/>
      </c>
      <c r="D82" s="38" t="str">
        <f>IF('Startovní listina'!E82="","",'Startovní listina'!E82)</f>
        <v/>
      </c>
      <c r="E82" s="61" t="str">
        <f>IF('Startovní listina'!F82="","",'Startovní listina'!F82)</f>
        <v/>
      </c>
      <c r="F82" s="127"/>
      <c r="G82" s="128"/>
      <c r="H82" s="62" t="str">
        <f t="shared" si="26"/>
        <v/>
      </c>
      <c r="I82" s="38" t="str">
        <f t="shared" si="27"/>
        <v/>
      </c>
      <c r="J82" s="104" t="str">
        <f>IF('Startovní listina'!H82="","",'Startovní listina'!H82)</f>
        <v/>
      </c>
      <c r="K82" s="109" t="str">
        <f>IF('Startovní listina'!I82="","",'Startovní listina'!I82)</f>
        <v/>
      </c>
      <c r="L82" s="110"/>
      <c r="M82" s="178"/>
      <c r="N82" s="187"/>
      <c r="O82" s="185"/>
      <c r="P82" s="181">
        <f t="shared" ref="P82:P95" si="29">F82+N82</f>
        <v>0</v>
      </c>
      <c r="Q82" s="170">
        <f t="shared" ref="Q82:Q95" si="30">G82+O82</f>
        <v>0</v>
      </c>
      <c r="R82" s="171" t="str">
        <f t="shared" ref="R82:R116" si="31">IF(P82="","",IF(E82="RO3",RANK(AG82,$AG$17:$AG$116,0),IF(E82="RO2",RANK(AH82,$AH$17:$AH$116,0),IF(E82="RO1",RANK(AI82,$AI$17:$AI$116,0),IF(E82="RO-Z",RANK(AK82,$AK$17:$AK$116,0),IF(E82="RO-V",RANK(AJ82,$AJ$17:$AJ$116,0),""))))))</f>
        <v/>
      </c>
      <c r="T82" s="22" t="str">
        <f t="shared" ref="T82:T116" si="32">CONCATENATE(B82,"_",C82,"_",E82)</f>
        <v>__</v>
      </c>
      <c r="U82" s="22" t="str">
        <f t="shared" ref="U82:U116" si="33">CONCATENATE(E82,"_",J82)</f>
        <v>_</v>
      </c>
      <c r="V82" s="22" t="str">
        <f t="shared" ref="V82:V116" si="34">IF($U82="RO3_1. START",$F82-$G82,"")</f>
        <v/>
      </c>
      <c r="W82" s="22" t="str">
        <f t="shared" ref="W82:W116" si="35">IF($U82="RO2_1. START",$F82-$G82,"")</f>
        <v/>
      </c>
      <c r="X82" s="22" t="str">
        <f t="shared" ref="X82:X116" si="36">IF($U82="RO1_1. START",$F82-$G82,"")</f>
        <v/>
      </c>
      <c r="Y82" s="22" t="str">
        <f t="shared" ref="Y82:Y116" si="37">IF($U82="RO-V_1. START",$F82-$G82,"")</f>
        <v/>
      </c>
      <c r="Z82" s="22" t="str">
        <f t="shared" ref="Z82:Z116" si="38">IF($U82="RO-Z_1. START",$F82-$G82,"")</f>
        <v/>
      </c>
      <c r="AA82" s="22" t="str">
        <f t="shared" ref="AA82:AA116" si="39">IF($U82="RO3_2. START",$F82-$G82,"")</f>
        <v/>
      </c>
      <c r="AB82" s="22" t="str">
        <f t="shared" ref="AB82:AB116" si="40">IF($U82="RO2_2. START",$F82-$G82,"")</f>
        <v/>
      </c>
      <c r="AC82" s="22" t="str">
        <f t="shared" ref="AC82:AC116" si="41">IF($U82="RO1_2. START",$F82-$G82,"")</f>
        <v/>
      </c>
      <c r="AD82" s="22" t="str">
        <f t="shared" ref="AD82:AD116" si="42">IF($U82="RO-V_2. START",$F82-$G82,"")</f>
        <v/>
      </c>
      <c r="AE82" s="22" t="str">
        <f t="shared" ref="AE82:AE116" si="43">IF($U82="RO-Z_2. START",$F82-$G82,"")</f>
        <v/>
      </c>
      <c r="AF82" s="95" t="str">
        <f t="shared" si="28"/>
        <v/>
      </c>
      <c r="AG82" s="22" t="str">
        <f t="shared" ref="AG82:AG116" si="44">IFERROR(IF($E82="RO3",$P82-$Q82,""),"")</f>
        <v/>
      </c>
      <c r="AH82" s="22" t="str">
        <f t="shared" ref="AH82:AH116" si="45">IFERROR(IF($E82="RO2",$P82-$Q82,""),"")</f>
        <v/>
      </c>
      <c r="AI82" s="22" t="str">
        <f t="shared" ref="AI82:AI116" si="46">IFERROR(IF($E82="RO1",$P82-$Q82,""),"")</f>
        <v/>
      </c>
      <c r="AJ82" s="22" t="str">
        <f t="shared" ref="AJ82:AJ116" si="47">IFERROR(IF($E82="RO-V",$P82-$Q82,""),"")</f>
        <v/>
      </c>
      <c r="AK82" s="22" t="str">
        <f t="shared" ref="AK82:AK116" si="48">IFERROR(IF($E82="RO-Z",$P82-$Q82,""),"")</f>
        <v/>
      </c>
    </row>
    <row r="83" spans="1:37" x14ac:dyDescent="0.3">
      <c r="A83" s="37" t="str">
        <f>IF('Startovní listina'!A83="","",'Startovní listina'!A83)</f>
        <v>67</v>
      </c>
      <c r="B83" s="38" t="str">
        <f>IF('Startovní listina'!B83="","",'Startovní listina'!B83)</f>
        <v/>
      </c>
      <c r="C83" s="38" t="str">
        <f>IF('Startovní listina'!D83="","",'Startovní listina'!D83)</f>
        <v/>
      </c>
      <c r="D83" s="38" t="str">
        <f>IF('Startovní listina'!E83="","",'Startovní listina'!E83)</f>
        <v/>
      </c>
      <c r="E83" s="61" t="str">
        <f>IF('Startovní listina'!F83="","",'Startovní listina'!F83)</f>
        <v/>
      </c>
      <c r="F83" s="127"/>
      <c r="G83" s="128"/>
      <c r="H83" s="62" t="str">
        <f t="shared" si="26"/>
        <v/>
      </c>
      <c r="I83" s="38" t="str">
        <f t="shared" si="27"/>
        <v/>
      </c>
      <c r="J83" s="104" t="str">
        <f>IF('Startovní listina'!H83="","",'Startovní listina'!H83)</f>
        <v/>
      </c>
      <c r="K83" s="109" t="str">
        <f>IF('Startovní listina'!I83="","",'Startovní listina'!I83)</f>
        <v/>
      </c>
      <c r="L83" s="110"/>
      <c r="M83" s="178"/>
      <c r="N83" s="187"/>
      <c r="O83" s="185"/>
      <c r="P83" s="181">
        <f t="shared" si="29"/>
        <v>0</v>
      </c>
      <c r="Q83" s="170">
        <f t="shared" si="30"/>
        <v>0</v>
      </c>
      <c r="R83" s="171" t="str">
        <f t="shared" si="31"/>
        <v/>
      </c>
      <c r="T83" s="22" t="str">
        <f t="shared" si="32"/>
        <v>__</v>
      </c>
      <c r="U83" s="22" t="str">
        <f t="shared" si="33"/>
        <v>_</v>
      </c>
      <c r="V83" s="22" t="str">
        <f t="shared" si="34"/>
        <v/>
      </c>
      <c r="W83" s="22" t="str">
        <f t="shared" si="35"/>
        <v/>
      </c>
      <c r="X83" s="22" t="str">
        <f t="shared" si="36"/>
        <v/>
      </c>
      <c r="Y83" s="22" t="str">
        <f t="shared" si="37"/>
        <v/>
      </c>
      <c r="Z83" s="22" t="str">
        <f t="shared" si="38"/>
        <v/>
      </c>
      <c r="AA83" s="22" t="str">
        <f t="shared" si="39"/>
        <v/>
      </c>
      <c r="AB83" s="22" t="str">
        <f t="shared" si="40"/>
        <v/>
      </c>
      <c r="AC83" s="22" t="str">
        <f t="shared" si="41"/>
        <v/>
      </c>
      <c r="AD83" s="22" t="str">
        <f t="shared" si="42"/>
        <v/>
      </c>
      <c r="AE83" s="22" t="str">
        <f t="shared" si="43"/>
        <v/>
      </c>
      <c r="AF83" s="95" t="str">
        <f t="shared" si="28"/>
        <v/>
      </c>
      <c r="AG83" s="22" t="str">
        <f t="shared" si="44"/>
        <v/>
      </c>
      <c r="AH83" s="22" t="str">
        <f t="shared" si="45"/>
        <v/>
      </c>
      <c r="AI83" s="22" t="str">
        <f t="shared" si="46"/>
        <v/>
      </c>
      <c r="AJ83" s="22" t="str">
        <f t="shared" si="47"/>
        <v/>
      </c>
      <c r="AK83" s="22" t="str">
        <f t="shared" si="48"/>
        <v/>
      </c>
    </row>
    <row r="84" spans="1:37" x14ac:dyDescent="0.3">
      <c r="A84" s="37" t="str">
        <f>IF('Startovní listina'!A84="","",'Startovní listina'!A84)</f>
        <v>68</v>
      </c>
      <c r="B84" s="38" t="str">
        <f>IF('Startovní listina'!B84="","",'Startovní listina'!B84)</f>
        <v/>
      </c>
      <c r="C84" s="38" t="str">
        <f>IF('Startovní listina'!D84="","",'Startovní listina'!D84)</f>
        <v/>
      </c>
      <c r="D84" s="38" t="str">
        <f>IF('Startovní listina'!E84="","",'Startovní listina'!E84)</f>
        <v/>
      </c>
      <c r="E84" s="61" t="str">
        <f>IF('Startovní listina'!F84="","",'Startovní listina'!F84)</f>
        <v/>
      </c>
      <c r="F84" s="127"/>
      <c r="G84" s="128"/>
      <c r="H84" s="62" t="str">
        <f t="shared" si="26"/>
        <v/>
      </c>
      <c r="I84" s="38" t="str">
        <f t="shared" si="27"/>
        <v/>
      </c>
      <c r="J84" s="104" t="str">
        <f>IF('Startovní listina'!H84="","",'Startovní listina'!H84)</f>
        <v/>
      </c>
      <c r="K84" s="109" t="str">
        <f>IF('Startovní listina'!I84="","",'Startovní listina'!I84)</f>
        <v/>
      </c>
      <c r="L84" s="110"/>
      <c r="M84" s="178"/>
      <c r="N84" s="187"/>
      <c r="O84" s="185"/>
      <c r="P84" s="181">
        <f t="shared" si="29"/>
        <v>0</v>
      </c>
      <c r="Q84" s="170">
        <f t="shared" si="30"/>
        <v>0</v>
      </c>
      <c r="R84" s="171" t="str">
        <f t="shared" si="31"/>
        <v/>
      </c>
      <c r="T84" s="22" t="str">
        <f t="shared" si="32"/>
        <v>__</v>
      </c>
      <c r="U84" s="22" t="str">
        <f t="shared" si="33"/>
        <v>_</v>
      </c>
      <c r="V84" s="22" t="str">
        <f t="shared" si="34"/>
        <v/>
      </c>
      <c r="W84" s="22" t="str">
        <f t="shared" si="35"/>
        <v/>
      </c>
      <c r="X84" s="22" t="str">
        <f t="shared" si="36"/>
        <v/>
      </c>
      <c r="Y84" s="22" t="str">
        <f t="shared" si="37"/>
        <v/>
      </c>
      <c r="Z84" s="22" t="str">
        <f t="shared" si="38"/>
        <v/>
      </c>
      <c r="AA84" s="22" t="str">
        <f t="shared" si="39"/>
        <v/>
      </c>
      <c r="AB84" s="22" t="str">
        <f t="shared" si="40"/>
        <v/>
      </c>
      <c r="AC84" s="22" t="str">
        <f t="shared" si="41"/>
        <v/>
      </c>
      <c r="AD84" s="22" t="str">
        <f t="shared" si="42"/>
        <v/>
      </c>
      <c r="AE84" s="22" t="str">
        <f t="shared" si="43"/>
        <v/>
      </c>
      <c r="AF84" s="95" t="str">
        <f t="shared" si="28"/>
        <v/>
      </c>
      <c r="AG84" s="22" t="str">
        <f t="shared" si="44"/>
        <v/>
      </c>
      <c r="AH84" s="22" t="str">
        <f t="shared" si="45"/>
        <v/>
      </c>
      <c r="AI84" s="22" t="str">
        <f t="shared" si="46"/>
        <v/>
      </c>
      <c r="AJ84" s="22" t="str">
        <f t="shared" si="47"/>
        <v/>
      </c>
      <c r="AK84" s="22" t="str">
        <f t="shared" si="48"/>
        <v/>
      </c>
    </row>
    <row r="85" spans="1:37" x14ac:dyDescent="0.3">
      <c r="A85" s="37" t="str">
        <f>IF('Startovní listina'!A85="","",'Startovní listina'!A85)</f>
        <v>69</v>
      </c>
      <c r="B85" s="38" t="str">
        <f>IF('Startovní listina'!B85="","",'Startovní listina'!B85)</f>
        <v/>
      </c>
      <c r="C85" s="38" t="str">
        <f>IF('Startovní listina'!D85="","",'Startovní listina'!D85)</f>
        <v/>
      </c>
      <c r="D85" s="38" t="str">
        <f>IF('Startovní listina'!E85="","",'Startovní listina'!E85)</f>
        <v/>
      </c>
      <c r="E85" s="61" t="str">
        <f>IF('Startovní listina'!F85="","",'Startovní listina'!F85)</f>
        <v/>
      </c>
      <c r="F85" s="127"/>
      <c r="G85" s="128"/>
      <c r="H85" s="62" t="str">
        <f t="shared" si="26"/>
        <v/>
      </c>
      <c r="I85" s="38" t="str">
        <f t="shared" si="27"/>
        <v/>
      </c>
      <c r="J85" s="104" t="str">
        <f>IF('Startovní listina'!H85="","",'Startovní listina'!H85)</f>
        <v/>
      </c>
      <c r="K85" s="109" t="str">
        <f>IF('Startovní listina'!I85="","",'Startovní listina'!I85)</f>
        <v/>
      </c>
      <c r="L85" s="110"/>
      <c r="M85" s="178"/>
      <c r="N85" s="187"/>
      <c r="O85" s="185"/>
      <c r="P85" s="181">
        <f t="shared" si="29"/>
        <v>0</v>
      </c>
      <c r="Q85" s="170">
        <f t="shared" si="30"/>
        <v>0</v>
      </c>
      <c r="R85" s="171" t="str">
        <f t="shared" si="31"/>
        <v/>
      </c>
      <c r="T85" s="22" t="str">
        <f t="shared" si="32"/>
        <v>__</v>
      </c>
      <c r="U85" s="22" t="str">
        <f t="shared" si="33"/>
        <v>_</v>
      </c>
      <c r="V85" s="22" t="str">
        <f t="shared" si="34"/>
        <v/>
      </c>
      <c r="W85" s="22" t="str">
        <f t="shared" si="35"/>
        <v/>
      </c>
      <c r="X85" s="22" t="str">
        <f t="shared" si="36"/>
        <v/>
      </c>
      <c r="Y85" s="22" t="str">
        <f t="shared" si="37"/>
        <v/>
      </c>
      <c r="Z85" s="22" t="str">
        <f t="shared" si="38"/>
        <v/>
      </c>
      <c r="AA85" s="22" t="str">
        <f t="shared" si="39"/>
        <v/>
      </c>
      <c r="AB85" s="22" t="str">
        <f t="shared" si="40"/>
        <v/>
      </c>
      <c r="AC85" s="22" t="str">
        <f t="shared" si="41"/>
        <v/>
      </c>
      <c r="AD85" s="22" t="str">
        <f t="shared" si="42"/>
        <v/>
      </c>
      <c r="AE85" s="22" t="str">
        <f t="shared" si="43"/>
        <v/>
      </c>
      <c r="AF85" s="95" t="str">
        <f t="shared" si="28"/>
        <v/>
      </c>
      <c r="AG85" s="22" t="str">
        <f t="shared" si="44"/>
        <v/>
      </c>
      <c r="AH85" s="22" t="str">
        <f t="shared" si="45"/>
        <v/>
      </c>
      <c r="AI85" s="22" t="str">
        <f t="shared" si="46"/>
        <v/>
      </c>
      <c r="AJ85" s="22" t="str">
        <f t="shared" si="47"/>
        <v/>
      </c>
      <c r="AK85" s="22" t="str">
        <f t="shared" si="48"/>
        <v/>
      </c>
    </row>
    <row r="86" spans="1:37" x14ac:dyDescent="0.3">
      <c r="A86" s="37" t="str">
        <f>IF('Startovní listina'!A86="","",'Startovní listina'!A86)</f>
        <v>70</v>
      </c>
      <c r="B86" s="38" t="str">
        <f>IF('Startovní listina'!B86="","",'Startovní listina'!B86)</f>
        <v/>
      </c>
      <c r="C86" s="38" t="str">
        <f>IF('Startovní listina'!D86="","",'Startovní listina'!D86)</f>
        <v/>
      </c>
      <c r="D86" s="38" t="str">
        <f>IF('Startovní listina'!E86="","",'Startovní listina'!E86)</f>
        <v/>
      </c>
      <c r="E86" s="61" t="str">
        <f>IF('Startovní listina'!F86="","",'Startovní listina'!F86)</f>
        <v/>
      </c>
      <c r="F86" s="127"/>
      <c r="G86" s="128"/>
      <c r="H86" s="62" t="str">
        <f t="shared" si="26"/>
        <v/>
      </c>
      <c r="I86" s="38" t="str">
        <f t="shared" si="27"/>
        <v/>
      </c>
      <c r="J86" s="104" t="str">
        <f>IF('Startovní listina'!H86="","",'Startovní listina'!H86)</f>
        <v/>
      </c>
      <c r="K86" s="109" t="str">
        <f>IF('Startovní listina'!I86="","",'Startovní listina'!I86)</f>
        <v/>
      </c>
      <c r="L86" s="110"/>
      <c r="M86" s="178"/>
      <c r="N86" s="187"/>
      <c r="O86" s="185"/>
      <c r="P86" s="181">
        <f t="shared" si="29"/>
        <v>0</v>
      </c>
      <c r="Q86" s="170">
        <f t="shared" si="30"/>
        <v>0</v>
      </c>
      <c r="R86" s="171" t="str">
        <f t="shared" si="31"/>
        <v/>
      </c>
      <c r="T86" s="22" t="str">
        <f t="shared" si="32"/>
        <v>__</v>
      </c>
      <c r="U86" s="22" t="str">
        <f t="shared" si="33"/>
        <v>_</v>
      </c>
      <c r="V86" s="22" t="str">
        <f t="shared" si="34"/>
        <v/>
      </c>
      <c r="W86" s="22" t="str">
        <f t="shared" si="35"/>
        <v/>
      </c>
      <c r="X86" s="22" t="str">
        <f t="shared" si="36"/>
        <v/>
      </c>
      <c r="Y86" s="22" t="str">
        <f t="shared" si="37"/>
        <v/>
      </c>
      <c r="Z86" s="22" t="str">
        <f t="shared" si="38"/>
        <v/>
      </c>
      <c r="AA86" s="22" t="str">
        <f t="shared" si="39"/>
        <v/>
      </c>
      <c r="AB86" s="22" t="str">
        <f t="shared" si="40"/>
        <v/>
      </c>
      <c r="AC86" s="22" t="str">
        <f t="shared" si="41"/>
        <v/>
      </c>
      <c r="AD86" s="22" t="str">
        <f t="shared" si="42"/>
        <v/>
      </c>
      <c r="AE86" s="22" t="str">
        <f t="shared" si="43"/>
        <v/>
      </c>
      <c r="AF86" s="95" t="str">
        <f t="shared" si="28"/>
        <v/>
      </c>
      <c r="AG86" s="22" t="str">
        <f t="shared" si="44"/>
        <v/>
      </c>
      <c r="AH86" s="22" t="str">
        <f t="shared" si="45"/>
        <v/>
      </c>
      <c r="AI86" s="22" t="str">
        <f t="shared" si="46"/>
        <v/>
      </c>
      <c r="AJ86" s="22" t="str">
        <f t="shared" si="47"/>
        <v/>
      </c>
      <c r="AK86" s="22" t="str">
        <f t="shared" si="48"/>
        <v/>
      </c>
    </row>
    <row r="87" spans="1:37" x14ac:dyDescent="0.3">
      <c r="A87" s="37" t="str">
        <f>IF('Startovní listina'!A87="","",'Startovní listina'!A87)</f>
        <v>71</v>
      </c>
      <c r="B87" s="38" t="str">
        <f>IF('Startovní listina'!B87="","",'Startovní listina'!B87)</f>
        <v/>
      </c>
      <c r="C87" s="38" t="str">
        <f>IF('Startovní listina'!D87="","",'Startovní listina'!D87)</f>
        <v/>
      </c>
      <c r="D87" s="38" t="str">
        <f>IF('Startovní listina'!E87="","",'Startovní listina'!E87)</f>
        <v/>
      </c>
      <c r="E87" s="61" t="str">
        <f>IF('Startovní listina'!F87="","",'Startovní listina'!F87)</f>
        <v/>
      </c>
      <c r="F87" s="127"/>
      <c r="G87" s="128"/>
      <c r="H87" s="62" t="str">
        <f t="shared" si="26"/>
        <v/>
      </c>
      <c r="I87" s="38" t="str">
        <f t="shared" si="27"/>
        <v/>
      </c>
      <c r="J87" s="104" t="str">
        <f>IF('Startovní listina'!H87="","",'Startovní listina'!H87)</f>
        <v/>
      </c>
      <c r="K87" s="109" t="str">
        <f>IF('Startovní listina'!I87="","",'Startovní listina'!I87)</f>
        <v/>
      </c>
      <c r="L87" s="110"/>
      <c r="M87" s="178"/>
      <c r="N87" s="187"/>
      <c r="O87" s="185"/>
      <c r="P87" s="181">
        <f t="shared" si="29"/>
        <v>0</v>
      </c>
      <c r="Q87" s="170">
        <f t="shared" si="30"/>
        <v>0</v>
      </c>
      <c r="R87" s="171" t="str">
        <f t="shared" si="31"/>
        <v/>
      </c>
      <c r="T87" s="22" t="str">
        <f t="shared" si="32"/>
        <v>__</v>
      </c>
      <c r="U87" s="22" t="str">
        <f t="shared" si="33"/>
        <v>_</v>
      </c>
      <c r="V87" s="22" t="str">
        <f t="shared" si="34"/>
        <v/>
      </c>
      <c r="W87" s="22" t="str">
        <f t="shared" si="35"/>
        <v/>
      </c>
      <c r="X87" s="22" t="str">
        <f t="shared" si="36"/>
        <v/>
      </c>
      <c r="Y87" s="22" t="str">
        <f t="shared" si="37"/>
        <v/>
      </c>
      <c r="Z87" s="22" t="str">
        <f t="shared" si="38"/>
        <v/>
      </c>
      <c r="AA87" s="22" t="str">
        <f t="shared" si="39"/>
        <v/>
      </c>
      <c r="AB87" s="22" t="str">
        <f t="shared" si="40"/>
        <v/>
      </c>
      <c r="AC87" s="22" t="str">
        <f t="shared" si="41"/>
        <v/>
      </c>
      <c r="AD87" s="22" t="str">
        <f t="shared" si="42"/>
        <v/>
      </c>
      <c r="AE87" s="22" t="str">
        <f t="shared" si="43"/>
        <v/>
      </c>
      <c r="AF87" s="95" t="str">
        <f t="shared" si="28"/>
        <v/>
      </c>
      <c r="AG87" s="22" t="str">
        <f t="shared" si="44"/>
        <v/>
      </c>
      <c r="AH87" s="22" t="str">
        <f t="shared" si="45"/>
        <v/>
      </c>
      <c r="AI87" s="22" t="str">
        <f t="shared" si="46"/>
        <v/>
      </c>
      <c r="AJ87" s="22" t="str">
        <f t="shared" si="47"/>
        <v/>
      </c>
      <c r="AK87" s="22" t="str">
        <f t="shared" si="48"/>
        <v/>
      </c>
    </row>
    <row r="88" spans="1:37" x14ac:dyDescent="0.3">
      <c r="A88" s="37" t="str">
        <f>IF('Startovní listina'!A88="","",'Startovní listina'!A88)</f>
        <v>72</v>
      </c>
      <c r="B88" s="38" t="str">
        <f>IF('Startovní listina'!B88="","",'Startovní listina'!B88)</f>
        <v/>
      </c>
      <c r="C88" s="38" t="str">
        <f>IF('Startovní listina'!D88="","",'Startovní listina'!D88)</f>
        <v/>
      </c>
      <c r="D88" s="38" t="str">
        <f>IF('Startovní listina'!E88="","",'Startovní listina'!E88)</f>
        <v/>
      </c>
      <c r="E88" s="61" t="str">
        <f>IF('Startovní listina'!F88="","",'Startovní listina'!F88)</f>
        <v/>
      </c>
      <c r="F88" s="127"/>
      <c r="G88" s="128"/>
      <c r="H88" s="62" t="str">
        <f t="shared" si="26"/>
        <v/>
      </c>
      <c r="I88" s="38" t="str">
        <f t="shared" si="27"/>
        <v/>
      </c>
      <c r="J88" s="104" t="str">
        <f>IF('Startovní listina'!H88="","",'Startovní listina'!H88)</f>
        <v/>
      </c>
      <c r="K88" s="109" t="str">
        <f>IF('Startovní listina'!I88="","",'Startovní listina'!I88)</f>
        <v/>
      </c>
      <c r="L88" s="110"/>
      <c r="M88" s="178"/>
      <c r="N88" s="187"/>
      <c r="O88" s="185"/>
      <c r="P88" s="181">
        <f t="shared" si="29"/>
        <v>0</v>
      </c>
      <c r="Q88" s="170">
        <f t="shared" si="30"/>
        <v>0</v>
      </c>
      <c r="R88" s="171" t="str">
        <f t="shared" si="31"/>
        <v/>
      </c>
      <c r="T88" s="22" t="str">
        <f t="shared" si="32"/>
        <v>__</v>
      </c>
      <c r="U88" s="22" t="str">
        <f t="shared" si="33"/>
        <v>_</v>
      </c>
      <c r="V88" s="22" t="str">
        <f t="shared" si="34"/>
        <v/>
      </c>
      <c r="W88" s="22" t="str">
        <f t="shared" si="35"/>
        <v/>
      </c>
      <c r="X88" s="22" t="str">
        <f t="shared" si="36"/>
        <v/>
      </c>
      <c r="Y88" s="22" t="str">
        <f t="shared" si="37"/>
        <v/>
      </c>
      <c r="Z88" s="22" t="str">
        <f t="shared" si="38"/>
        <v/>
      </c>
      <c r="AA88" s="22" t="str">
        <f t="shared" si="39"/>
        <v/>
      </c>
      <c r="AB88" s="22" t="str">
        <f t="shared" si="40"/>
        <v/>
      </c>
      <c r="AC88" s="22" t="str">
        <f t="shared" si="41"/>
        <v/>
      </c>
      <c r="AD88" s="22" t="str">
        <f t="shared" si="42"/>
        <v/>
      </c>
      <c r="AE88" s="22" t="str">
        <f t="shared" si="43"/>
        <v/>
      </c>
      <c r="AF88" s="95" t="str">
        <f t="shared" si="28"/>
        <v/>
      </c>
      <c r="AG88" s="22" t="str">
        <f t="shared" si="44"/>
        <v/>
      </c>
      <c r="AH88" s="22" t="str">
        <f t="shared" si="45"/>
        <v/>
      </c>
      <c r="AI88" s="22" t="str">
        <f t="shared" si="46"/>
        <v/>
      </c>
      <c r="AJ88" s="22" t="str">
        <f t="shared" si="47"/>
        <v/>
      </c>
      <c r="AK88" s="22" t="str">
        <f t="shared" si="48"/>
        <v/>
      </c>
    </row>
    <row r="89" spans="1:37" x14ac:dyDescent="0.3">
      <c r="A89" s="37" t="str">
        <f>IF('Startovní listina'!A89="","",'Startovní listina'!A89)</f>
        <v>73</v>
      </c>
      <c r="B89" s="38" t="str">
        <f>IF('Startovní listina'!B89="","",'Startovní listina'!B89)</f>
        <v/>
      </c>
      <c r="C89" s="38" t="str">
        <f>IF('Startovní listina'!D89="","",'Startovní listina'!D89)</f>
        <v/>
      </c>
      <c r="D89" s="38" t="str">
        <f>IF('Startovní listina'!E89="","",'Startovní listina'!E89)</f>
        <v/>
      </c>
      <c r="E89" s="61" t="str">
        <f>IF('Startovní listina'!F89="","",'Startovní listina'!F89)</f>
        <v/>
      </c>
      <c r="F89" s="127"/>
      <c r="G89" s="128"/>
      <c r="H89" s="62" t="str">
        <f t="shared" si="26"/>
        <v/>
      </c>
      <c r="I89" s="38" t="str">
        <f t="shared" si="27"/>
        <v/>
      </c>
      <c r="J89" s="104" t="str">
        <f>IF('Startovní listina'!H89="","",'Startovní listina'!H89)</f>
        <v/>
      </c>
      <c r="K89" s="109" t="str">
        <f>IF('Startovní listina'!I89="","",'Startovní listina'!I89)</f>
        <v/>
      </c>
      <c r="L89" s="110"/>
      <c r="M89" s="178"/>
      <c r="N89" s="187"/>
      <c r="O89" s="185"/>
      <c r="P89" s="181">
        <f t="shared" si="29"/>
        <v>0</v>
      </c>
      <c r="Q89" s="170">
        <f t="shared" si="30"/>
        <v>0</v>
      </c>
      <c r="R89" s="171" t="str">
        <f t="shared" si="31"/>
        <v/>
      </c>
      <c r="T89" s="22" t="str">
        <f t="shared" si="32"/>
        <v>__</v>
      </c>
      <c r="U89" s="22" t="str">
        <f t="shared" si="33"/>
        <v>_</v>
      </c>
      <c r="V89" s="22" t="str">
        <f t="shared" si="34"/>
        <v/>
      </c>
      <c r="W89" s="22" t="str">
        <f t="shared" si="35"/>
        <v/>
      </c>
      <c r="X89" s="22" t="str">
        <f t="shared" si="36"/>
        <v/>
      </c>
      <c r="Y89" s="22" t="str">
        <f t="shared" si="37"/>
        <v/>
      </c>
      <c r="Z89" s="22" t="str">
        <f t="shared" si="38"/>
        <v/>
      </c>
      <c r="AA89" s="22" t="str">
        <f t="shared" si="39"/>
        <v/>
      </c>
      <c r="AB89" s="22" t="str">
        <f t="shared" si="40"/>
        <v/>
      </c>
      <c r="AC89" s="22" t="str">
        <f t="shared" si="41"/>
        <v/>
      </c>
      <c r="AD89" s="22" t="str">
        <f t="shared" si="42"/>
        <v/>
      </c>
      <c r="AE89" s="22" t="str">
        <f t="shared" si="43"/>
        <v/>
      </c>
      <c r="AF89" s="95" t="str">
        <f t="shared" si="28"/>
        <v/>
      </c>
      <c r="AG89" s="22" t="str">
        <f t="shared" si="44"/>
        <v/>
      </c>
      <c r="AH89" s="22" t="str">
        <f t="shared" si="45"/>
        <v/>
      </c>
      <c r="AI89" s="22" t="str">
        <f t="shared" si="46"/>
        <v/>
      </c>
      <c r="AJ89" s="22" t="str">
        <f t="shared" si="47"/>
        <v/>
      </c>
      <c r="AK89" s="22" t="str">
        <f t="shared" si="48"/>
        <v/>
      </c>
    </row>
    <row r="90" spans="1:37" x14ac:dyDescent="0.3">
      <c r="A90" s="37" t="str">
        <f>IF('Startovní listina'!A90="","",'Startovní listina'!A90)</f>
        <v>74</v>
      </c>
      <c r="B90" s="38" t="str">
        <f>IF('Startovní listina'!B90="","",'Startovní listina'!B90)</f>
        <v/>
      </c>
      <c r="C90" s="38" t="str">
        <f>IF('Startovní listina'!D90="","",'Startovní listina'!D90)</f>
        <v/>
      </c>
      <c r="D90" s="38" t="str">
        <f>IF('Startovní listina'!E90="","",'Startovní listina'!E90)</f>
        <v/>
      </c>
      <c r="E90" s="61" t="str">
        <f>IF('Startovní listina'!F90="","",'Startovní listina'!F90)</f>
        <v/>
      </c>
      <c r="F90" s="127"/>
      <c r="G90" s="128"/>
      <c r="H90" s="62" t="str">
        <f t="shared" si="26"/>
        <v/>
      </c>
      <c r="I90" s="38" t="str">
        <f t="shared" si="27"/>
        <v/>
      </c>
      <c r="J90" s="104" t="str">
        <f>IF('Startovní listina'!H90="","",'Startovní listina'!H90)</f>
        <v/>
      </c>
      <c r="K90" s="109" t="str">
        <f>IF('Startovní listina'!I90="","",'Startovní listina'!I90)</f>
        <v/>
      </c>
      <c r="L90" s="110"/>
      <c r="M90" s="178"/>
      <c r="N90" s="187"/>
      <c r="O90" s="185"/>
      <c r="P90" s="181">
        <f t="shared" si="29"/>
        <v>0</v>
      </c>
      <c r="Q90" s="170">
        <f t="shared" si="30"/>
        <v>0</v>
      </c>
      <c r="R90" s="171" t="str">
        <f t="shared" si="31"/>
        <v/>
      </c>
      <c r="T90" s="22" t="str">
        <f t="shared" si="32"/>
        <v>__</v>
      </c>
      <c r="U90" s="22" t="str">
        <f t="shared" si="33"/>
        <v>_</v>
      </c>
      <c r="V90" s="22" t="str">
        <f t="shared" si="34"/>
        <v/>
      </c>
      <c r="W90" s="22" t="str">
        <f t="shared" si="35"/>
        <v/>
      </c>
      <c r="X90" s="22" t="str">
        <f t="shared" si="36"/>
        <v/>
      </c>
      <c r="Y90" s="22" t="str">
        <f t="shared" si="37"/>
        <v/>
      </c>
      <c r="Z90" s="22" t="str">
        <f t="shared" si="38"/>
        <v/>
      </c>
      <c r="AA90" s="22" t="str">
        <f t="shared" si="39"/>
        <v/>
      </c>
      <c r="AB90" s="22" t="str">
        <f t="shared" si="40"/>
        <v/>
      </c>
      <c r="AC90" s="22" t="str">
        <f t="shared" si="41"/>
        <v/>
      </c>
      <c r="AD90" s="22" t="str">
        <f t="shared" si="42"/>
        <v/>
      </c>
      <c r="AE90" s="22" t="str">
        <f t="shared" si="43"/>
        <v/>
      </c>
      <c r="AF90" s="95" t="str">
        <f t="shared" si="28"/>
        <v/>
      </c>
      <c r="AG90" s="22" t="str">
        <f t="shared" si="44"/>
        <v/>
      </c>
      <c r="AH90" s="22" t="str">
        <f t="shared" si="45"/>
        <v/>
      </c>
      <c r="AI90" s="22" t="str">
        <f t="shared" si="46"/>
        <v/>
      </c>
      <c r="AJ90" s="22" t="str">
        <f t="shared" si="47"/>
        <v/>
      </c>
      <c r="AK90" s="22" t="str">
        <f t="shared" si="48"/>
        <v/>
      </c>
    </row>
    <row r="91" spans="1:37" x14ac:dyDescent="0.3">
      <c r="A91" s="37" t="str">
        <f>IF('Startovní listina'!A91="","",'Startovní listina'!A91)</f>
        <v>75</v>
      </c>
      <c r="B91" s="38" t="str">
        <f>IF('Startovní listina'!B91="","",'Startovní listina'!B91)</f>
        <v/>
      </c>
      <c r="C91" s="38" t="str">
        <f>IF('Startovní listina'!D91="","",'Startovní listina'!D91)</f>
        <v/>
      </c>
      <c r="D91" s="38" t="str">
        <f>IF('Startovní listina'!E91="","",'Startovní listina'!E91)</f>
        <v/>
      </c>
      <c r="E91" s="61" t="str">
        <f>IF('Startovní listina'!F91="","",'Startovní listina'!F91)</f>
        <v/>
      </c>
      <c r="F91" s="127"/>
      <c r="G91" s="128"/>
      <c r="H91" s="62" t="str">
        <f t="shared" si="26"/>
        <v/>
      </c>
      <c r="I91" s="38" t="str">
        <f t="shared" si="27"/>
        <v/>
      </c>
      <c r="J91" s="104" t="str">
        <f>IF('Startovní listina'!H91="","",'Startovní listina'!H91)</f>
        <v/>
      </c>
      <c r="K91" s="109" t="str">
        <f>IF('Startovní listina'!I91="","",'Startovní listina'!I91)</f>
        <v/>
      </c>
      <c r="L91" s="110"/>
      <c r="M91" s="178"/>
      <c r="N91" s="187"/>
      <c r="O91" s="185"/>
      <c r="P91" s="181">
        <f t="shared" si="29"/>
        <v>0</v>
      </c>
      <c r="Q91" s="170">
        <f t="shared" si="30"/>
        <v>0</v>
      </c>
      <c r="R91" s="171" t="str">
        <f t="shared" si="31"/>
        <v/>
      </c>
      <c r="T91" s="22" t="str">
        <f t="shared" si="32"/>
        <v>__</v>
      </c>
      <c r="U91" s="22" t="str">
        <f t="shared" si="33"/>
        <v>_</v>
      </c>
      <c r="V91" s="22" t="str">
        <f t="shared" si="34"/>
        <v/>
      </c>
      <c r="W91" s="22" t="str">
        <f t="shared" si="35"/>
        <v/>
      </c>
      <c r="X91" s="22" t="str">
        <f t="shared" si="36"/>
        <v/>
      </c>
      <c r="Y91" s="22" t="str">
        <f t="shared" si="37"/>
        <v/>
      </c>
      <c r="Z91" s="22" t="str">
        <f t="shared" si="38"/>
        <v/>
      </c>
      <c r="AA91" s="22" t="str">
        <f t="shared" si="39"/>
        <v/>
      </c>
      <c r="AB91" s="22" t="str">
        <f t="shared" si="40"/>
        <v/>
      </c>
      <c r="AC91" s="22" t="str">
        <f t="shared" si="41"/>
        <v/>
      </c>
      <c r="AD91" s="22" t="str">
        <f t="shared" si="42"/>
        <v/>
      </c>
      <c r="AE91" s="22" t="str">
        <f t="shared" si="43"/>
        <v/>
      </c>
      <c r="AF91" s="95" t="str">
        <f t="shared" si="28"/>
        <v/>
      </c>
      <c r="AG91" s="22" t="str">
        <f t="shared" si="44"/>
        <v/>
      </c>
      <c r="AH91" s="22" t="str">
        <f t="shared" si="45"/>
        <v/>
      </c>
      <c r="AI91" s="22" t="str">
        <f t="shared" si="46"/>
        <v/>
      </c>
      <c r="AJ91" s="22" t="str">
        <f t="shared" si="47"/>
        <v/>
      </c>
      <c r="AK91" s="22" t="str">
        <f t="shared" si="48"/>
        <v/>
      </c>
    </row>
    <row r="92" spans="1:37" x14ac:dyDescent="0.3">
      <c r="A92" s="37" t="str">
        <f>IF('Startovní listina'!A92="","",'Startovní listina'!A92)</f>
        <v>76</v>
      </c>
      <c r="B92" s="38" t="str">
        <f>IF('Startovní listina'!B92="","",'Startovní listina'!B92)</f>
        <v/>
      </c>
      <c r="C92" s="38" t="str">
        <f>IF('Startovní listina'!D92="","",'Startovní listina'!D92)</f>
        <v/>
      </c>
      <c r="D92" s="38" t="str">
        <f>IF('Startovní listina'!E92="","",'Startovní listina'!E92)</f>
        <v/>
      </c>
      <c r="E92" s="61" t="str">
        <f>IF('Startovní listina'!F92="","",'Startovní listina'!F92)</f>
        <v/>
      </c>
      <c r="F92" s="127"/>
      <c r="G92" s="128"/>
      <c r="H92" s="62" t="str">
        <f t="shared" si="26"/>
        <v/>
      </c>
      <c r="I92" s="38" t="str">
        <f t="shared" si="27"/>
        <v/>
      </c>
      <c r="J92" s="104" t="str">
        <f>IF('Startovní listina'!H92="","",'Startovní listina'!H92)</f>
        <v/>
      </c>
      <c r="K92" s="109" t="str">
        <f>IF('Startovní listina'!I92="","",'Startovní listina'!I92)</f>
        <v/>
      </c>
      <c r="L92" s="110"/>
      <c r="M92" s="178"/>
      <c r="N92" s="187"/>
      <c r="O92" s="185"/>
      <c r="P92" s="181">
        <f t="shared" si="29"/>
        <v>0</v>
      </c>
      <c r="Q92" s="170">
        <f t="shared" si="30"/>
        <v>0</v>
      </c>
      <c r="R92" s="171" t="str">
        <f t="shared" si="31"/>
        <v/>
      </c>
      <c r="T92" s="22" t="str">
        <f t="shared" si="32"/>
        <v>__</v>
      </c>
      <c r="U92" s="22" t="str">
        <f t="shared" si="33"/>
        <v>_</v>
      </c>
      <c r="V92" s="22" t="str">
        <f t="shared" si="34"/>
        <v/>
      </c>
      <c r="W92" s="22" t="str">
        <f t="shared" si="35"/>
        <v/>
      </c>
      <c r="X92" s="22" t="str">
        <f t="shared" si="36"/>
        <v/>
      </c>
      <c r="Y92" s="22" t="str">
        <f t="shared" si="37"/>
        <v/>
      </c>
      <c r="Z92" s="22" t="str">
        <f t="shared" si="38"/>
        <v/>
      </c>
      <c r="AA92" s="22" t="str">
        <f t="shared" si="39"/>
        <v/>
      </c>
      <c r="AB92" s="22" t="str">
        <f t="shared" si="40"/>
        <v/>
      </c>
      <c r="AC92" s="22" t="str">
        <f t="shared" si="41"/>
        <v/>
      </c>
      <c r="AD92" s="22" t="str">
        <f t="shared" si="42"/>
        <v/>
      </c>
      <c r="AE92" s="22" t="str">
        <f t="shared" si="43"/>
        <v/>
      </c>
      <c r="AF92" s="95" t="str">
        <f t="shared" si="28"/>
        <v/>
      </c>
      <c r="AG92" s="22" t="str">
        <f t="shared" si="44"/>
        <v/>
      </c>
      <c r="AH92" s="22" t="str">
        <f t="shared" si="45"/>
        <v/>
      </c>
      <c r="AI92" s="22" t="str">
        <f t="shared" si="46"/>
        <v/>
      </c>
      <c r="AJ92" s="22" t="str">
        <f t="shared" si="47"/>
        <v/>
      </c>
      <c r="AK92" s="22" t="str">
        <f t="shared" si="48"/>
        <v/>
      </c>
    </row>
    <row r="93" spans="1:37" x14ac:dyDescent="0.3">
      <c r="A93" s="37" t="str">
        <f>IF('Startovní listina'!A93="","",'Startovní listina'!A93)</f>
        <v>77</v>
      </c>
      <c r="B93" s="38" t="str">
        <f>IF('Startovní listina'!B93="","",'Startovní listina'!B93)</f>
        <v/>
      </c>
      <c r="C93" s="38" t="str">
        <f>IF('Startovní listina'!D93="","",'Startovní listina'!D93)</f>
        <v/>
      </c>
      <c r="D93" s="38" t="str">
        <f>IF('Startovní listina'!E93="","",'Startovní listina'!E93)</f>
        <v/>
      </c>
      <c r="E93" s="61" t="str">
        <f>IF('Startovní listina'!F93="","",'Startovní listina'!F93)</f>
        <v/>
      </c>
      <c r="F93" s="127"/>
      <c r="G93" s="128"/>
      <c r="H93" s="62" t="str">
        <f t="shared" si="26"/>
        <v/>
      </c>
      <c r="I93" s="38" t="str">
        <f t="shared" si="27"/>
        <v/>
      </c>
      <c r="J93" s="104" t="str">
        <f>IF('Startovní listina'!H93="","",'Startovní listina'!H93)</f>
        <v/>
      </c>
      <c r="K93" s="109" t="str">
        <f>IF('Startovní listina'!I93="","",'Startovní listina'!I93)</f>
        <v/>
      </c>
      <c r="L93" s="110"/>
      <c r="M93" s="178"/>
      <c r="N93" s="187"/>
      <c r="O93" s="185"/>
      <c r="P93" s="181">
        <f t="shared" si="29"/>
        <v>0</v>
      </c>
      <c r="Q93" s="170">
        <f t="shared" si="30"/>
        <v>0</v>
      </c>
      <c r="R93" s="171" t="str">
        <f t="shared" si="31"/>
        <v/>
      </c>
      <c r="T93" s="22" t="str">
        <f t="shared" si="32"/>
        <v>__</v>
      </c>
      <c r="U93" s="22" t="str">
        <f t="shared" si="33"/>
        <v>_</v>
      </c>
      <c r="V93" s="22" t="str">
        <f t="shared" si="34"/>
        <v/>
      </c>
      <c r="W93" s="22" t="str">
        <f t="shared" si="35"/>
        <v/>
      </c>
      <c r="X93" s="22" t="str">
        <f t="shared" si="36"/>
        <v/>
      </c>
      <c r="Y93" s="22" t="str">
        <f t="shared" si="37"/>
        <v/>
      </c>
      <c r="Z93" s="22" t="str">
        <f t="shared" si="38"/>
        <v/>
      </c>
      <c r="AA93" s="22" t="str">
        <f t="shared" si="39"/>
        <v/>
      </c>
      <c r="AB93" s="22" t="str">
        <f t="shared" si="40"/>
        <v/>
      </c>
      <c r="AC93" s="22" t="str">
        <f t="shared" si="41"/>
        <v/>
      </c>
      <c r="AD93" s="22" t="str">
        <f t="shared" si="42"/>
        <v/>
      </c>
      <c r="AE93" s="22" t="str">
        <f t="shared" si="43"/>
        <v/>
      </c>
      <c r="AF93" s="95" t="str">
        <f t="shared" si="28"/>
        <v/>
      </c>
      <c r="AG93" s="22" t="str">
        <f t="shared" si="44"/>
        <v/>
      </c>
      <c r="AH93" s="22" t="str">
        <f t="shared" si="45"/>
        <v/>
      </c>
      <c r="AI93" s="22" t="str">
        <f t="shared" si="46"/>
        <v/>
      </c>
      <c r="AJ93" s="22" t="str">
        <f t="shared" si="47"/>
        <v/>
      </c>
      <c r="AK93" s="22" t="str">
        <f t="shared" si="48"/>
        <v/>
      </c>
    </row>
    <row r="94" spans="1:37" x14ac:dyDescent="0.3">
      <c r="A94" s="37" t="str">
        <f>IF('Startovní listina'!A94="","",'Startovní listina'!A94)</f>
        <v>78</v>
      </c>
      <c r="B94" s="38" t="str">
        <f>IF('Startovní listina'!B94="","",'Startovní listina'!B94)</f>
        <v/>
      </c>
      <c r="C94" s="38" t="str">
        <f>IF('Startovní listina'!D94="","",'Startovní listina'!D94)</f>
        <v/>
      </c>
      <c r="D94" s="38" t="str">
        <f>IF('Startovní listina'!E94="","",'Startovní listina'!E94)</f>
        <v/>
      </c>
      <c r="E94" s="61" t="str">
        <f>IF('Startovní listina'!F94="","",'Startovní listina'!F94)</f>
        <v/>
      </c>
      <c r="F94" s="127"/>
      <c r="G94" s="128"/>
      <c r="H94" s="62" t="str">
        <f t="shared" si="26"/>
        <v/>
      </c>
      <c r="I94" s="38" t="str">
        <f t="shared" si="27"/>
        <v/>
      </c>
      <c r="J94" s="104" t="str">
        <f>IF('Startovní listina'!H94="","",'Startovní listina'!H94)</f>
        <v/>
      </c>
      <c r="K94" s="109" t="str">
        <f>IF('Startovní listina'!I94="","",'Startovní listina'!I94)</f>
        <v/>
      </c>
      <c r="L94" s="110"/>
      <c r="M94" s="178"/>
      <c r="N94" s="187"/>
      <c r="O94" s="185"/>
      <c r="P94" s="181">
        <f t="shared" si="29"/>
        <v>0</v>
      </c>
      <c r="Q94" s="170">
        <f t="shared" si="30"/>
        <v>0</v>
      </c>
      <c r="R94" s="171" t="str">
        <f t="shared" si="31"/>
        <v/>
      </c>
      <c r="T94" s="22" t="str">
        <f t="shared" si="32"/>
        <v>__</v>
      </c>
      <c r="U94" s="22" t="str">
        <f t="shared" si="33"/>
        <v>_</v>
      </c>
      <c r="V94" s="22" t="str">
        <f t="shared" si="34"/>
        <v/>
      </c>
      <c r="W94" s="22" t="str">
        <f t="shared" si="35"/>
        <v/>
      </c>
      <c r="X94" s="22" t="str">
        <f t="shared" si="36"/>
        <v/>
      </c>
      <c r="Y94" s="22" t="str">
        <f t="shared" si="37"/>
        <v/>
      </c>
      <c r="Z94" s="22" t="str">
        <f t="shared" si="38"/>
        <v/>
      </c>
      <c r="AA94" s="22" t="str">
        <f t="shared" si="39"/>
        <v/>
      </c>
      <c r="AB94" s="22" t="str">
        <f t="shared" si="40"/>
        <v/>
      </c>
      <c r="AC94" s="22" t="str">
        <f t="shared" si="41"/>
        <v/>
      </c>
      <c r="AD94" s="22" t="str">
        <f t="shared" si="42"/>
        <v/>
      </c>
      <c r="AE94" s="22" t="str">
        <f t="shared" si="43"/>
        <v/>
      </c>
      <c r="AF94" s="95" t="str">
        <f t="shared" si="28"/>
        <v/>
      </c>
      <c r="AG94" s="22" t="str">
        <f t="shared" si="44"/>
        <v/>
      </c>
      <c r="AH94" s="22" t="str">
        <f t="shared" si="45"/>
        <v/>
      </c>
      <c r="AI94" s="22" t="str">
        <f t="shared" si="46"/>
        <v/>
      </c>
      <c r="AJ94" s="22" t="str">
        <f t="shared" si="47"/>
        <v/>
      </c>
      <c r="AK94" s="22" t="str">
        <f t="shared" si="48"/>
        <v/>
      </c>
    </row>
    <row r="95" spans="1:37" x14ac:dyDescent="0.3">
      <c r="A95" s="37" t="str">
        <f>IF('Startovní listina'!A95="","",'Startovní listina'!A95)</f>
        <v>79</v>
      </c>
      <c r="B95" s="38" t="str">
        <f>IF('Startovní listina'!B95="","",'Startovní listina'!B95)</f>
        <v/>
      </c>
      <c r="C95" s="38" t="str">
        <f>IF('Startovní listina'!D95="","",'Startovní listina'!D95)</f>
        <v/>
      </c>
      <c r="D95" s="38" t="str">
        <f>IF('Startovní listina'!E95="","",'Startovní listina'!E95)</f>
        <v/>
      </c>
      <c r="E95" s="61" t="str">
        <f>IF('Startovní listina'!F95="","",'Startovní listina'!F95)</f>
        <v/>
      </c>
      <c r="F95" s="127"/>
      <c r="G95" s="128"/>
      <c r="H95" s="62" t="str">
        <f t="shared" si="26"/>
        <v/>
      </c>
      <c r="I95" s="38" t="str">
        <f t="shared" si="27"/>
        <v/>
      </c>
      <c r="J95" s="104" t="str">
        <f>IF('Startovní listina'!H95="","",'Startovní listina'!H95)</f>
        <v/>
      </c>
      <c r="K95" s="109" t="str">
        <f>IF('Startovní listina'!I95="","",'Startovní listina'!I95)</f>
        <v/>
      </c>
      <c r="L95" s="110"/>
      <c r="M95" s="178"/>
      <c r="N95" s="187"/>
      <c r="O95" s="185"/>
      <c r="P95" s="181">
        <f t="shared" si="29"/>
        <v>0</v>
      </c>
      <c r="Q95" s="170">
        <f t="shared" si="30"/>
        <v>0</v>
      </c>
      <c r="R95" s="171" t="str">
        <f t="shared" si="31"/>
        <v/>
      </c>
      <c r="T95" s="22" t="str">
        <f t="shared" si="32"/>
        <v>__</v>
      </c>
      <c r="U95" s="22" t="str">
        <f t="shared" si="33"/>
        <v>_</v>
      </c>
      <c r="V95" s="22" t="str">
        <f t="shared" si="34"/>
        <v/>
      </c>
      <c r="W95" s="22" t="str">
        <f t="shared" si="35"/>
        <v/>
      </c>
      <c r="X95" s="22" t="str">
        <f t="shared" si="36"/>
        <v/>
      </c>
      <c r="Y95" s="22" t="str">
        <f t="shared" si="37"/>
        <v/>
      </c>
      <c r="Z95" s="22" t="str">
        <f t="shared" si="38"/>
        <v/>
      </c>
      <c r="AA95" s="22" t="str">
        <f t="shared" si="39"/>
        <v/>
      </c>
      <c r="AB95" s="22" t="str">
        <f t="shared" si="40"/>
        <v/>
      </c>
      <c r="AC95" s="22" t="str">
        <f t="shared" si="41"/>
        <v/>
      </c>
      <c r="AD95" s="22" t="str">
        <f t="shared" si="42"/>
        <v/>
      </c>
      <c r="AE95" s="22" t="str">
        <f t="shared" si="43"/>
        <v/>
      </c>
      <c r="AF95" s="95" t="str">
        <f t="shared" si="28"/>
        <v/>
      </c>
      <c r="AG95" s="22" t="str">
        <f t="shared" si="44"/>
        <v/>
      </c>
      <c r="AH95" s="22" t="str">
        <f t="shared" si="45"/>
        <v/>
      </c>
      <c r="AI95" s="22" t="str">
        <f t="shared" si="46"/>
        <v/>
      </c>
      <c r="AJ95" s="22" t="str">
        <f t="shared" si="47"/>
        <v/>
      </c>
      <c r="AK95" s="22" t="str">
        <f t="shared" si="48"/>
        <v/>
      </c>
    </row>
    <row r="96" spans="1:37" x14ac:dyDescent="0.3">
      <c r="A96" s="37" t="str">
        <f>IF('Startovní listina'!A96="","",'Startovní listina'!A96)</f>
        <v>80</v>
      </c>
      <c r="B96" s="38" t="str">
        <f>IF('Startovní listina'!B96="","",'Startovní listina'!B96)</f>
        <v/>
      </c>
      <c r="C96" s="38" t="str">
        <f>IF('Startovní listina'!D96="","",'Startovní listina'!D96)</f>
        <v/>
      </c>
      <c r="D96" s="38" t="str">
        <f>IF('Startovní listina'!E96="","",'Startovní listina'!E96)</f>
        <v/>
      </c>
      <c r="E96" s="61" t="str">
        <f>IF('Startovní listina'!F96="","",'Startovní listina'!F96)</f>
        <v/>
      </c>
      <c r="F96" s="127"/>
      <c r="G96" s="128"/>
      <c r="H96" s="62" t="str">
        <f t="shared" si="26"/>
        <v/>
      </c>
      <c r="I96" s="38" t="str">
        <f t="shared" si="27"/>
        <v/>
      </c>
      <c r="J96" s="104" t="str">
        <f>IF('Startovní listina'!H96="","",'Startovní listina'!H96)</f>
        <v/>
      </c>
      <c r="K96" s="109" t="str">
        <f>IF('Startovní listina'!I96="","",'Startovní listina'!I96)</f>
        <v/>
      </c>
      <c r="L96" s="110"/>
      <c r="M96" s="178"/>
      <c r="N96" s="187"/>
      <c r="O96" s="185"/>
      <c r="P96" s="181"/>
      <c r="Q96" s="170"/>
      <c r="R96" s="171" t="str">
        <f t="shared" si="31"/>
        <v/>
      </c>
      <c r="T96" s="22" t="str">
        <f t="shared" si="32"/>
        <v>__</v>
      </c>
      <c r="U96" s="22" t="str">
        <f t="shared" si="33"/>
        <v>_</v>
      </c>
      <c r="V96" s="22" t="str">
        <f t="shared" si="34"/>
        <v/>
      </c>
      <c r="W96" s="22" t="str">
        <f t="shared" si="35"/>
        <v/>
      </c>
      <c r="X96" s="22" t="str">
        <f t="shared" si="36"/>
        <v/>
      </c>
      <c r="Y96" s="22" t="str">
        <f t="shared" si="37"/>
        <v/>
      </c>
      <c r="Z96" s="22" t="str">
        <f t="shared" si="38"/>
        <v/>
      </c>
      <c r="AA96" s="22" t="str">
        <f t="shared" si="39"/>
        <v/>
      </c>
      <c r="AB96" s="22" t="str">
        <f t="shared" si="40"/>
        <v/>
      </c>
      <c r="AC96" s="22" t="str">
        <f t="shared" si="41"/>
        <v/>
      </c>
      <c r="AD96" s="22" t="str">
        <f t="shared" si="42"/>
        <v/>
      </c>
      <c r="AE96" s="22" t="str">
        <f t="shared" si="43"/>
        <v/>
      </c>
      <c r="AF96" s="95" t="str">
        <f t="shared" si="28"/>
        <v/>
      </c>
      <c r="AG96" s="22" t="str">
        <f t="shared" si="44"/>
        <v/>
      </c>
      <c r="AH96" s="22" t="str">
        <f t="shared" si="45"/>
        <v/>
      </c>
      <c r="AI96" s="22" t="str">
        <f t="shared" si="46"/>
        <v/>
      </c>
      <c r="AJ96" s="22" t="str">
        <f t="shared" si="47"/>
        <v/>
      </c>
      <c r="AK96" s="22" t="str">
        <f t="shared" si="48"/>
        <v/>
      </c>
    </row>
    <row r="97" spans="1:37" x14ac:dyDescent="0.3">
      <c r="A97" s="37" t="str">
        <f>IF('Startovní listina'!A97="","",'Startovní listina'!A97)</f>
        <v>81</v>
      </c>
      <c r="B97" s="38" t="str">
        <f>IF('Startovní listina'!B97="","",'Startovní listina'!B97)</f>
        <v/>
      </c>
      <c r="C97" s="38" t="str">
        <f>IF('Startovní listina'!D97="","",'Startovní listina'!D97)</f>
        <v/>
      </c>
      <c r="D97" s="38" t="str">
        <f>IF('Startovní listina'!E97="","",'Startovní listina'!E97)</f>
        <v/>
      </c>
      <c r="E97" s="61" t="str">
        <f>IF('Startovní listina'!F97="","",'Startovní listina'!F97)</f>
        <v/>
      </c>
      <c r="F97" s="127"/>
      <c r="G97" s="128"/>
      <c r="H97" s="62" t="str">
        <f t="shared" si="26"/>
        <v/>
      </c>
      <c r="I97" s="38" t="str">
        <f t="shared" si="27"/>
        <v/>
      </c>
      <c r="J97" s="104" t="str">
        <f>IF('Startovní listina'!H97="","",'Startovní listina'!H97)</f>
        <v/>
      </c>
      <c r="K97" s="109" t="str">
        <f>IF('Startovní listina'!I97="","",'Startovní listina'!I97)</f>
        <v/>
      </c>
      <c r="L97" s="110"/>
      <c r="M97" s="178"/>
      <c r="N97" s="187"/>
      <c r="O97" s="185"/>
      <c r="P97" s="181"/>
      <c r="Q97" s="170"/>
      <c r="R97" s="171" t="str">
        <f t="shared" si="31"/>
        <v/>
      </c>
      <c r="T97" s="22" t="str">
        <f t="shared" si="32"/>
        <v>__</v>
      </c>
      <c r="U97" s="22" t="str">
        <f t="shared" si="33"/>
        <v>_</v>
      </c>
      <c r="V97" s="22" t="str">
        <f t="shared" si="34"/>
        <v/>
      </c>
      <c r="W97" s="22" t="str">
        <f t="shared" si="35"/>
        <v/>
      </c>
      <c r="X97" s="22" t="str">
        <f t="shared" si="36"/>
        <v/>
      </c>
      <c r="Y97" s="22" t="str">
        <f t="shared" si="37"/>
        <v/>
      </c>
      <c r="Z97" s="22" t="str">
        <f t="shared" si="38"/>
        <v/>
      </c>
      <c r="AA97" s="22" t="str">
        <f t="shared" si="39"/>
        <v/>
      </c>
      <c r="AB97" s="22" t="str">
        <f t="shared" si="40"/>
        <v/>
      </c>
      <c r="AC97" s="22" t="str">
        <f t="shared" si="41"/>
        <v/>
      </c>
      <c r="AD97" s="22" t="str">
        <f t="shared" si="42"/>
        <v/>
      </c>
      <c r="AE97" s="22" t="str">
        <f t="shared" si="43"/>
        <v/>
      </c>
      <c r="AF97" s="95" t="str">
        <f t="shared" si="28"/>
        <v/>
      </c>
      <c r="AG97" s="22" t="str">
        <f t="shared" si="44"/>
        <v/>
      </c>
      <c r="AH97" s="22" t="str">
        <f t="shared" si="45"/>
        <v/>
      </c>
      <c r="AI97" s="22" t="str">
        <f t="shared" si="46"/>
        <v/>
      </c>
      <c r="AJ97" s="22" t="str">
        <f t="shared" si="47"/>
        <v/>
      </c>
      <c r="AK97" s="22" t="str">
        <f t="shared" si="48"/>
        <v/>
      </c>
    </row>
    <row r="98" spans="1:37" x14ac:dyDescent="0.3">
      <c r="A98" s="37" t="str">
        <f>IF('Startovní listina'!A98="","",'Startovní listina'!A98)</f>
        <v>82</v>
      </c>
      <c r="B98" s="38" t="str">
        <f>IF('Startovní listina'!B98="","",'Startovní listina'!B98)</f>
        <v/>
      </c>
      <c r="C98" s="38" t="str">
        <f>IF('Startovní listina'!D98="","",'Startovní listina'!D98)</f>
        <v/>
      </c>
      <c r="D98" s="38" t="str">
        <f>IF('Startovní listina'!E98="","",'Startovní listina'!E98)</f>
        <v/>
      </c>
      <c r="E98" s="61" t="str">
        <f>IF('Startovní listina'!F98="","",'Startovní listina'!F98)</f>
        <v/>
      </c>
      <c r="F98" s="127"/>
      <c r="G98" s="128"/>
      <c r="H98" s="62" t="str">
        <f t="shared" si="26"/>
        <v/>
      </c>
      <c r="I98" s="38" t="str">
        <f t="shared" si="27"/>
        <v/>
      </c>
      <c r="J98" s="104" t="str">
        <f>IF('Startovní listina'!H98="","",'Startovní listina'!H98)</f>
        <v/>
      </c>
      <c r="K98" s="109" t="str">
        <f>IF('Startovní listina'!I98="","",'Startovní listina'!I98)</f>
        <v/>
      </c>
      <c r="L98" s="110"/>
      <c r="M98" s="178"/>
      <c r="N98" s="187"/>
      <c r="O98" s="185"/>
      <c r="P98" s="181"/>
      <c r="Q98" s="170"/>
      <c r="R98" s="171" t="str">
        <f t="shared" si="31"/>
        <v/>
      </c>
      <c r="T98" s="22" t="str">
        <f t="shared" si="32"/>
        <v>__</v>
      </c>
      <c r="U98" s="22" t="str">
        <f t="shared" si="33"/>
        <v>_</v>
      </c>
      <c r="V98" s="22" t="str">
        <f t="shared" si="34"/>
        <v/>
      </c>
      <c r="W98" s="22" t="str">
        <f t="shared" si="35"/>
        <v/>
      </c>
      <c r="X98" s="22" t="str">
        <f t="shared" si="36"/>
        <v/>
      </c>
      <c r="Y98" s="22" t="str">
        <f t="shared" si="37"/>
        <v/>
      </c>
      <c r="Z98" s="22" t="str">
        <f t="shared" si="38"/>
        <v/>
      </c>
      <c r="AA98" s="22" t="str">
        <f t="shared" si="39"/>
        <v/>
      </c>
      <c r="AB98" s="22" t="str">
        <f t="shared" si="40"/>
        <v/>
      </c>
      <c r="AC98" s="22" t="str">
        <f t="shared" si="41"/>
        <v/>
      </c>
      <c r="AD98" s="22" t="str">
        <f t="shared" si="42"/>
        <v/>
      </c>
      <c r="AE98" s="22" t="str">
        <f t="shared" si="43"/>
        <v/>
      </c>
      <c r="AF98" s="95" t="str">
        <f t="shared" si="28"/>
        <v/>
      </c>
      <c r="AG98" s="22" t="str">
        <f t="shared" si="44"/>
        <v/>
      </c>
      <c r="AH98" s="22" t="str">
        <f t="shared" si="45"/>
        <v/>
      </c>
      <c r="AI98" s="22" t="str">
        <f t="shared" si="46"/>
        <v/>
      </c>
      <c r="AJ98" s="22" t="str">
        <f t="shared" si="47"/>
        <v/>
      </c>
      <c r="AK98" s="22" t="str">
        <f t="shared" si="48"/>
        <v/>
      </c>
    </row>
    <row r="99" spans="1:37" x14ac:dyDescent="0.3">
      <c r="A99" s="37" t="str">
        <f>IF('Startovní listina'!A99="","",'Startovní listina'!A99)</f>
        <v>83</v>
      </c>
      <c r="B99" s="38" t="str">
        <f>IF('Startovní listina'!B99="","",'Startovní listina'!B99)</f>
        <v/>
      </c>
      <c r="C99" s="38" t="str">
        <f>IF('Startovní listina'!D99="","",'Startovní listina'!D99)</f>
        <v/>
      </c>
      <c r="D99" s="38" t="str">
        <f>IF('Startovní listina'!E99="","",'Startovní listina'!E99)</f>
        <v/>
      </c>
      <c r="E99" s="61" t="str">
        <f>IF('Startovní listina'!F99="","",'Startovní listina'!F99)</f>
        <v/>
      </c>
      <c r="F99" s="127"/>
      <c r="G99" s="128"/>
      <c r="H99" s="62" t="str">
        <f t="shared" si="26"/>
        <v/>
      </c>
      <c r="I99" s="38" t="str">
        <f t="shared" si="27"/>
        <v/>
      </c>
      <c r="J99" s="104" t="str">
        <f>IF('Startovní listina'!H99="","",'Startovní listina'!H99)</f>
        <v/>
      </c>
      <c r="K99" s="109" t="str">
        <f>IF('Startovní listina'!I99="","",'Startovní listina'!I99)</f>
        <v/>
      </c>
      <c r="L99" s="110"/>
      <c r="M99" s="178"/>
      <c r="N99" s="187"/>
      <c r="O99" s="185"/>
      <c r="P99" s="181"/>
      <c r="Q99" s="170"/>
      <c r="R99" s="171" t="str">
        <f t="shared" si="31"/>
        <v/>
      </c>
      <c r="T99" s="22" t="str">
        <f t="shared" si="32"/>
        <v>__</v>
      </c>
      <c r="U99" s="22" t="str">
        <f t="shared" si="33"/>
        <v>_</v>
      </c>
      <c r="V99" s="22" t="str">
        <f t="shared" si="34"/>
        <v/>
      </c>
      <c r="W99" s="22" t="str">
        <f t="shared" si="35"/>
        <v/>
      </c>
      <c r="X99" s="22" t="str">
        <f t="shared" si="36"/>
        <v/>
      </c>
      <c r="Y99" s="22" t="str">
        <f t="shared" si="37"/>
        <v/>
      </c>
      <c r="Z99" s="22" t="str">
        <f t="shared" si="38"/>
        <v/>
      </c>
      <c r="AA99" s="22" t="str">
        <f t="shared" si="39"/>
        <v/>
      </c>
      <c r="AB99" s="22" t="str">
        <f t="shared" si="40"/>
        <v/>
      </c>
      <c r="AC99" s="22" t="str">
        <f t="shared" si="41"/>
        <v/>
      </c>
      <c r="AD99" s="22" t="str">
        <f t="shared" si="42"/>
        <v/>
      </c>
      <c r="AE99" s="22" t="str">
        <f t="shared" si="43"/>
        <v/>
      </c>
      <c r="AF99" s="95" t="str">
        <f t="shared" si="28"/>
        <v/>
      </c>
      <c r="AG99" s="22" t="str">
        <f t="shared" si="44"/>
        <v/>
      </c>
      <c r="AH99" s="22" t="str">
        <f t="shared" si="45"/>
        <v/>
      </c>
      <c r="AI99" s="22" t="str">
        <f t="shared" si="46"/>
        <v/>
      </c>
      <c r="AJ99" s="22" t="str">
        <f t="shared" si="47"/>
        <v/>
      </c>
      <c r="AK99" s="22" t="str">
        <f t="shared" si="48"/>
        <v/>
      </c>
    </row>
    <row r="100" spans="1:37" x14ac:dyDescent="0.3">
      <c r="A100" s="37" t="str">
        <f>IF('Startovní listina'!A100="","",'Startovní listina'!A100)</f>
        <v>84</v>
      </c>
      <c r="B100" s="38" t="str">
        <f>IF('Startovní listina'!B100="","",'Startovní listina'!B100)</f>
        <v/>
      </c>
      <c r="C100" s="38" t="str">
        <f>IF('Startovní listina'!D100="","",'Startovní listina'!D100)</f>
        <v/>
      </c>
      <c r="D100" s="38" t="str">
        <f>IF('Startovní listina'!E100="","",'Startovní listina'!E100)</f>
        <v/>
      </c>
      <c r="E100" s="61" t="str">
        <f>IF('Startovní listina'!F100="","",'Startovní listina'!F100)</f>
        <v/>
      </c>
      <c r="F100" s="127"/>
      <c r="G100" s="128"/>
      <c r="H100" s="62" t="str">
        <f t="shared" si="26"/>
        <v/>
      </c>
      <c r="I100" s="38" t="str">
        <f t="shared" si="27"/>
        <v/>
      </c>
      <c r="J100" s="104" t="str">
        <f>IF('Startovní listina'!H100="","",'Startovní listina'!H100)</f>
        <v/>
      </c>
      <c r="K100" s="109" t="str">
        <f>IF('Startovní listina'!I100="","",'Startovní listina'!I100)</f>
        <v/>
      </c>
      <c r="L100" s="110"/>
      <c r="M100" s="178"/>
      <c r="N100" s="187"/>
      <c r="O100" s="185"/>
      <c r="P100" s="181"/>
      <c r="Q100" s="170"/>
      <c r="R100" s="171" t="str">
        <f t="shared" si="31"/>
        <v/>
      </c>
      <c r="T100" s="22" t="str">
        <f t="shared" si="32"/>
        <v>__</v>
      </c>
      <c r="U100" s="22" t="str">
        <f t="shared" si="33"/>
        <v>_</v>
      </c>
      <c r="V100" s="22" t="str">
        <f t="shared" si="34"/>
        <v/>
      </c>
      <c r="W100" s="22" t="str">
        <f t="shared" si="35"/>
        <v/>
      </c>
      <c r="X100" s="22" t="str">
        <f t="shared" si="36"/>
        <v/>
      </c>
      <c r="Y100" s="22" t="str">
        <f t="shared" si="37"/>
        <v/>
      </c>
      <c r="Z100" s="22" t="str">
        <f t="shared" si="38"/>
        <v/>
      </c>
      <c r="AA100" s="22" t="str">
        <f t="shared" si="39"/>
        <v/>
      </c>
      <c r="AB100" s="22" t="str">
        <f t="shared" si="40"/>
        <v/>
      </c>
      <c r="AC100" s="22" t="str">
        <f t="shared" si="41"/>
        <v/>
      </c>
      <c r="AD100" s="22" t="str">
        <f t="shared" si="42"/>
        <v/>
      </c>
      <c r="AE100" s="22" t="str">
        <f t="shared" si="43"/>
        <v/>
      </c>
      <c r="AF100" s="95" t="str">
        <f t="shared" si="28"/>
        <v/>
      </c>
      <c r="AG100" s="22" t="str">
        <f t="shared" si="44"/>
        <v/>
      </c>
      <c r="AH100" s="22" t="str">
        <f t="shared" si="45"/>
        <v/>
      </c>
      <c r="AI100" s="22" t="str">
        <f t="shared" si="46"/>
        <v/>
      </c>
      <c r="AJ100" s="22" t="str">
        <f t="shared" si="47"/>
        <v/>
      </c>
      <c r="AK100" s="22" t="str">
        <f t="shared" si="48"/>
        <v/>
      </c>
    </row>
    <row r="101" spans="1:37" x14ac:dyDescent="0.3">
      <c r="A101" s="37" t="str">
        <f>IF('Startovní listina'!A101="","",'Startovní listina'!A101)</f>
        <v>85</v>
      </c>
      <c r="B101" s="38" t="str">
        <f>IF('Startovní listina'!B101="","",'Startovní listina'!B101)</f>
        <v/>
      </c>
      <c r="C101" s="38" t="str">
        <f>IF('Startovní listina'!D101="","",'Startovní listina'!D101)</f>
        <v/>
      </c>
      <c r="D101" s="38" t="str">
        <f>IF('Startovní listina'!E101="","",'Startovní listina'!E101)</f>
        <v/>
      </c>
      <c r="E101" s="61" t="str">
        <f>IF('Startovní listina'!F101="","",'Startovní listina'!F101)</f>
        <v/>
      </c>
      <c r="F101" s="127"/>
      <c r="G101" s="128"/>
      <c r="H101" s="62" t="str">
        <f t="shared" si="26"/>
        <v/>
      </c>
      <c r="I101" s="38" t="str">
        <f t="shared" si="27"/>
        <v/>
      </c>
      <c r="J101" s="104" t="str">
        <f>IF('Startovní listina'!H101="","",'Startovní listina'!H101)</f>
        <v/>
      </c>
      <c r="K101" s="109" t="str">
        <f>IF('Startovní listina'!I101="","",'Startovní listina'!I101)</f>
        <v/>
      </c>
      <c r="L101" s="110"/>
      <c r="M101" s="178"/>
      <c r="N101" s="187"/>
      <c r="O101" s="185"/>
      <c r="P101" s="181"/>
      <c r="Q101" s="170"/>
      <c r="R101" s="171" t="str">
        <f t="shared" si="31"/>
        <v/>
      </c>
      <c r="T101" s="22" t="str">
        <f t="shared" si="32"/>
        <v>__</v>
      </c>
      <c r="U101" s="22" t="str">
        <f t="shared" si="33"/>
        <v>_</v>
      </c>
      <c r="V101" s="22" t="str">
        <f t="shared" si="34"/>
        <v/>
      </c>
      <c r="W101" s="22" t="str">
        <f t="shared" si="35"/>
        <v/>
      </c>
      <c r="X101" s="22" t="str">
        <f t="shared" si="36"/>
        <v/>
      </c>
      <c r="Y101" s="22" t="str">
        <f t="shared" si="37"/>
        <v/>
      </c>
      <c r="Z101" s="22" t="str">
        <f t="shared" si="38"/>
        <v/>
      </c>
      <c r="AA101" s="22" t="str">
        <f t="shared" si="39"/>
        <v/>
      </c>
      <c r="AB101" s="22" t="str">
        <f t="shared" si="40"/>
        <v/>
      </c>
      <c r="AC101" s="22" t="str">
        <f t="shared" si="41"/>
        <v/>
      </c>
      <c r="AD101" s="22" t="str">
        <f t="shared" si="42"/>
        <v/>
      </c>
      <c r="AE101" s="22" t="str">
        <f t="shared" si="43"/>
        <v/>
      </c>
      <c r="AF101" s="95" t="str">
        <f t="shared" si="28"/>
        <v/>
      </c>
      <c r="AG101" s="22" t="str">
        <f t="shared" si="44"/>
        <v/>
      </c>
      <c r="AH101" s="22" t="str">
        <f t="shared" si="45"/>
        <v/>
      </c>
      <c r="AI101" s="22" t="str">
        <f t="shared" si="46"/>
        <v/>
      </c>
      <c r="AJ101" s="22" t="str">
        <f t="shared" si="47"/>
        <v/>
      </c>
      <c r="AK101" s="22" t="str">
        <f t="shared" si="48"/>
        <v/>
      </c>
    </row>
    <row r="102" spans="1:37" x14ac:dyDescent="0.3">
      <c r="A102" s="37" t="str">
        <f>IF('Startovní listina'!A102="","",'Startovní listina'!A102)</f>
        <v>86</v>
      </c>
      <c r="B102" s="38" t="str">
        <f>IF('Startovní listina'!B102="","",'Startovní listina'!B102)</f>
        <v/>
      </c>
      <c r="C102" s="38" t="str">
        <f>IF('Startovní listina'!D102="","",'Startovní listina'!D102)</f>
        <v/>
      </c>
      <c r="D102" s="38" t="str">
        <f>IF('Startovní listina'!E102="","",'Startovní listina'!E102)</f>
        <v/>
      </c>
      <c r="E102" s="61" t="str">
        <f>IF('Startovní listina'!F102="","",'Startovní listina'!F102)</f>
        <v/>
      </c>
      <c r="F102" s="127"/>
      <c r="G102" s="128"/>
      <c r="H102" s="62" t="str">
        <f t="shared" si="26"/>
        <v/>
      </c>
      <c r="I102" s="38" t="str">
        <f t="shared" si="27"/>
        <v/>
      </c>
      <c r="J102" s="104" t="str">
        <f>IF('Startovní listina'!H102="","",'Startovní listina'!H102)</f>
        <v/>
      </c>
      <c r="K102" s="109" t="str">
        <f>IF('Startovní listina'!I102="","",'Startovní listina'!I102)</f>
        <v/>
      </c>
      <c r="L102" s="110"/>
      <c r="M102" s="178"/>
      <c r="N102" s="187"/>
      <c r="O102" s="185"/>
      <c r="P102" s="181"/>
      <c r="Q102" s="170"/>
      <c r="R102" s="171" t="str">
        <f t="shared" si="31"/>
        <v/>
      </c>
      <c r="T102" s="22" t="str">
        <f t="shared" si="32"/>
        <v>__</v>
      </c>
      <c r="U102" s="22" t="str">
        <f t="shared" si="33"/>
        <v>_</v>
      </c>
      <c r="V102" s="22" t="str">
        <f t="shared" si="34"/>
        <v/>
      </c>
      <c r="W102" s="22" t="str">
        <f t="shared" si="35"/>
        <v/>
      </c>
      <c r="X102" s="22" t="str">
        <f t="shared" si="36"/>
        <v/>
      </c>
      <c r="Y102" s="22" t="str">
        <f t="shared" si="37"/>
        <v/>
      </c>
      <c r="Z102" s="22" t="str">
        <f t="shared" si="38"/>
        <v/>
      </c>
      <c r="AA102" s="22" t="str">
        <f t="shared" si="39"/>
        <v/>
      </c>
      <c r="AB102" s="22" t="str">
        <f t="shared" si="40"/>
        <v/>
      </c>
      <c r="AC102" s="22" t="str">
        <f t="shared" si="41"/>
        <v/>
      </c>
      <c r="AD102" s="22" t="str">
        <f t="shared" si="42"/>
        <v/>
      </c>
      <c r="AE102" s="22" t="str">
        <f t="shared" si="43"/>
        <v/>
      </c>
      <c r="AF102" s="95" t="str">
        <f t="shared" si="28"/>
        <v/>
      </c>
      <c r="AG102" s="22" t="str">
        <f t="shared" si="44"/>
        <v/>
      </c>
      <c r="AH102" s="22" t="str">
        <f t="shared" si="45"/>
        <v/>
      </c>
      <c r="AI102" s="22" t="str">
        <f t="shared" si="46"/>
        <v/>
      </c>
      <c r="AJ102" s="22" t="str">
        <f t="shared" si="47"/>
        <v/>
      </c>
      <c r="AK102" s="22" t="str">
        <f t="shared" si="48"/>
        <v/>
      </c>
    </row>
    <row r="103" spans="1:37" x14ac:dyDescent="0.3">
      <c r="A103" s="37" t="str">
        <f>IF('Startovní listina'!A103="","",'Startovní listina'!A103)</f>
        <v>87</v>
      </c>
      <c r="B103" s="38" t="str">
        <f>IF('Startovní listina'!B103="","",'Startovní listina'!B103)</f>
        <v/>
      </c>
      <c r="C103" s="38" t="str">
        <f>IF('Startovní listina'!D103="","",'Startovní listina'!D103)</f>
        <v/>
      </c>
      <c r="D103" s="38" t="str">
        <f>IF('Startovní listina'!E103="","",'Startovní listina'!E103)</f>
        <v/>
      </c>
      <c r="E103" s="61" t="str">
        <f>IF('Startovní listina'!F103="","",'Startovní listina'!F103)</f>
        <v/>
      </c>
      <c r="F103" s="127"/>
      <c r="G103" s="128"/>
      <c r="H103" s="62" t="str">
        <f t="shared" si="26"/>
        <v/>
      </c>
      <c r="I103" s="38" t="str">
        <f t="shared" si="27"/>
        <v/>
      </c>
      <c r="J103" s="104" t="str">
        <f>IF('Startovní listina'!H103="","",'Startovní listina'!H103)</f>
        <v/>
      </c>
      <c r="K103" s="109" t="str">
        <f>IF('Startovní listina'!I103="","",'Startovní listina'!I103)</f>
        <v/>
      </c>
      <c r="L103" s="110"/>
      <c r="M103" s="178"/>
      <c r="N103" s="187"/>
      <c r="O103" s="185"/>
      <c r="P103" s="181"/>
      <c r="Q103" s="170"/>
      <c r="R103" s="171" t="str">
        <f t="shared" si="31"/>
        <v/>
      </c>
      <c r="T103" s="22" t="str">
        <f t="shared" si="32"/>
        <v>__</v>
      </c>
      <c r="U103" s="22" t="str">
        <f t="shared" si="33"/>
        <v>_</v>
      </c>
      <c r="V103" s="22" t="str">
        <f t="shared" si="34"/>
        <v/>
      </c>
      <c r="W103" s="22" t="str">
        <f t="shared" si="35"/>
        <v/>
      </c>
      <c r="X103" s="22" t="str">
        <f t="shared" si="36"/>
        <v/>
      </c>
      <c r="Y103" s="22" t="str">
        <f t="shared" si="37"/>
        <v/>
      </c>
      <c r="Z103" s="22" t="str">
        <f t="shared" si="38"/>
        <v/>
      </c>
      <c r="AA103" s="22" t="str">
        <f t="shared" si="39"/>
        <v/>
      </c>
      <c r="AB103" s="22" t="str">
        <f t="shared" si="40"/>
        <v/>
      </c>
      <c r="AC103" s="22" t="str">
        <f t="shared" si="41"/>
        <v/>
      </c>
      <c r="AD103" s="22" t="str">
        <f t="shared" si="42"/>
        <v/>
      </c>
      <c r="AE103" s="22" t="str">
        <f t="shared" si="43"/>
        <v/>
      </c>
      <c r="AF103" s="95" t="str">
        <f t="shared" si="28"/>
        <v/>
      </c>
      <c r="AG103" s="22" t="str">
        <f t="shared" si="44"/>
        <v/>
      </c>
      <c r="AH103" s="22" t="str">
        <f t="shared" si="45"/>
        <v/>
      </c>
      <c r="AI103" s="22" t="str">
        <f t="shared" si="46"/>
        <v/>
      </c>
      <c r="AJ103" s="22" t="str">
        <f t="shared" si="47"/>
        <v/>
      </c>
      <c r="AK103" s="22" t="str">
        <f t="shared" si="48"/>
        <v/>
      </c>
    </row>
    <row r="104" spans="1:37" x14ac:dyDescent="0.3">
      <c r="A104" s="37" t="str">
        <f>IF('Startovní listina'!A104="","",'Startovní listina'!A104)</f>
        <v>88</v>
      </c>
      <c r="B104" s="38" t="str">
        <f>IF('Startovní listina'!B104="","",'Startovní listina'!B104)</f>
        <v/>
      </c>
      <c r="C104" s="38" t="str">
        <f>IF('Startovní listina'!D104="","",'Startovní listina'!D104)</f>
        <v/>
      </c>
      <c r="D104" s="38" t="str">
        <f>IF('Startovní listina'!E104="","",'Startovní listina'!E104)</f>
        <v/>
      </c>
      <c r="E104" s="61" t="str">
        <f>IF('Startovní listina'!F104="","",'Startovní listina'!F104)</f>
        <v/>
      </c>
      <c r="F104" s="127"/>
      <c r="G104" s="128"/>
      <c r="H104" s="62" t="str">
        <f t="shared" si="26"/>
        <v/>
      </c>
      <c r="I104" s="38" t="str">
        <f t="shared" si="27"/>
        <v/>
      </c>
      <c r="J104" s="104" t="str">
        <f>IF('Startovní listina'!H104="","",'Startovní listina'!H104)</f>
        <v/>
      </c>
      <c r="K104" s="109" t="str">
        <f>IF('Startovní listina'!I104="","",'Startovní listina'!I104)</f>
        <v/>
      </c>
      <c r="L104" s="110"/>
      <c r="M104" s="178"/>
      <c r="N104" s="187"/>
      <c r="O104" s="185"/>
      <c r="P104" s="181"/>
      <c r="Q104" s="170"/>
      <c r="R104" s="171" t="str">
        <f t="shared" si="31"/>
        <v/>
      </c>
      <c r="T104" s="22" t="str">
        <f t="shared" si="32"/>
        <v>__</v>
      </c>
      <c r="U104" s="22" t="str">
        <f t="shared" si="33"/>
        <v>_</v>
      </c>
      <c r="V104" s="22" t="str">
        <f t="shared" si="34"/>
        <v/>
      </c>
      <c r="W104" s="22" t="str">
        <f t="shared" si="35"/>
        <v/>
      </c>
      <c r="X104" s="22" t="str">
        <f t="shared" si="36"/>
        <v/>
      </c>
      <c r="Y104" s="22" t="str">
        <f t="shared" si="37"/>
        <v/>
      </c>
      <c r="Z104" s="22" t="str">
        <f t="shared" si="38"/>
        <v/>
      </c>
      <c r="AA104" s="22" t="str">
        <f t="shared" si="39"/>
        <v/>
      </c>
      <c r="AB104" s="22" t="str">
        <f t="shared" si="40"/>
        <v/>
      </c>
      <c r="AC104" s="22" t="str">
        <f t="shared" si="41"/>
        <v/>
      </c>
      <c r="AD104" s="22" t="str">
        <f t="shared" si="42"/>
        <v/>
      </c>
      <c r="AE104" s="22" t="str">
        <f t="shared" si="43"/>
        <v/>
      </c>
      <c r="AF104" s="95" t="str">
        <f t="shared" si="28"/>
        <v/>
      </c>
      <c r="AG104" s="22" t="str">
        <f t="shared" si="44"/>
        <v/>
      </c>
      <c r="AH104" s="22" t="str">
        <f t="shared" si="45"/>
        <v/>
      </c>
      <c r="AI104" s="22" t="str">
        <f t="shared" si="46"/>
        <v/>
      </c>
      <c r="AJ104" s="22" t="str">
        <f t="shared" si="47"/>
        <v/>
      </c>
      <c r="AK104" s="22" t="str">
        <f t="shared" si="48"/>
        <v/>
      </c>
    </row>
    <row r="105" spans="1:37" x14ac:dyDescent="0.3">
      <c r="A105" s="37" t="str">
        <f>IF('Startovní listina'!A105="","",'Startovní listina'!A105)</f>
        <v>89</v>
      </c>
      <c r="B105" s="38" t="str">
        <f>IF('Startovní listina'!B105="","",'Startovní listina'!B105)</f>
        <v/>
      </c>
      <c r="C105" s="38" t="str">
        <f>IF('Startovní listina'!D105="","",'Startovní listina'!D105)</f>
        <v/>
      </c>
      <c r="D105" s="38" t="str">
        <f>IF('Startovní listina'!E105="","",'Startovní listina'!E105)</f>
        <v/>
      </c>
      <c r="E105" s="61" t="str">
        <f>IF('Startovní listina'!F105="","",'Startovní listina'!F105)</f>
        <v/>
      </c>
      <c r="F105" s="127"/>
      <c r="G105" s="128"/>
      <c r="H105" s="62" t="str">
        <f t="shared" si="26"/>
        <v/>
      </c>
      <c r="I105" s="38" t="str">
        <f t="shared" si="27"/>
        <v/>
      </c>
      <c r="J105" s="104" t="str">
        <f>IF('Startovní listina'!H105="","",'Startovní listina'!H105)</f>
        <v/>
      </c>
      <c r="K105" s="109" t="str">
        <f>IF('Startovní listina'!I105="","",'Startovní listina'!I105)</f>
        <v/>
      </c>
      <c r="L105" s="110"/>
      <c r="M105" s="178"/>
      <c r="N105" s="187"/>
      <c r="O105" s="185"/>
      <c r="P105" s="181"/>
      <c r="Q105" s="170"/>
      <c r="R105" s="171" t="str">
        <f t="shared" si="31"/>
        <v/>
      </c>
      <c r="T105" s="22" t="str">
        <f t="shared" si="32"/>
        <v>__</v>
      </c>
      <c r="U105" s="22" t="str">
        <f t="shared" si="33"/>
        <v>_</v>
      </c>
      <c r="V105" s="22" t="str">
        <f t="shared" si="34"/>
        <v/>
      </c>
      <c r="W105" s="22" t="str">
        <f t="shared" si="35"/>
        <v/>
      </c>
      <c r="X105" s="22" t="str">
        <f t="shared" si="36"/>
        <v/>
      </c>
      <c r="Y105" s="22" t="str">
        <f t="shared" si="37"/>
        <v/>
      </c>
      <c r="Z105" s="22" t="str">
        <f t="shared" si="38"/>
        <v/>
      </c>
      <c r="AA105" s="22" t="str">
        <f t="shared" si="39"/>
        <v/>
      </c>
      <c r="AB105" s="22" t="str">
        <f t="shared" si="40"/>
        <v/>
      </c>
      <c r="AC105" s="22" t="str">
        <f t="shared" si="41"/>
        <v/>
      </c>
      <c r="AD105" s="22" t="str">
        <f t="shared" si="42"/>
        <v/>
      </c>
      <c r="AE105" s="22" t="str">
        <f t="shared" si="43"/>
        <v/>
      </c>
      <c r="AF105" s="95" t="str">
        <f t="shared" si="28"/>
        <v/>
      </c>
      <c r="AG105" s="22" t="str">
        <f t="shared" si="44"/>
        <v/>
      </c>
      <c r="AH105" s="22" t="str">
        <f t="shared" si="45"/>
        <v/>
      </c>
      <c r="AI105" s="22" t="str">
        <f t="shared" si="46"/>
        <v/>
      </c>
      <c r="AJ105" s="22" t="str">
        <f t="shared" si="47"/>
        <v/>
      </c>
      <c r="AK105" s="22" t="str">
        <f t="shared" si="48"/>
        <v/>
      </c>
    </row>
    <row r="106" spans="1:37" x14ac:dyDescent="0.3">
      <c r="A106" s="37" t="str">
        <f>IF('Startovní listina'!A106="","",'Startovní listina'!A106)</f>
        <v>90</v>
      </c>
      <c r="B106" s="38" t="str">
        <f>IF('Startovní listina'!B106="","",'Startovní listina'!B106)</f>
        <v/>
      </c>
      <c r="C106" s="38" t="str">
        <f>IF('Startovní listina'!D106="","",'Startovní listina'!D106)</f>
        <v/>
      </c>
      <c r="D106" s="38" t="str">
        <f>IF('Startovní listina'!E106="","",'Startovní listina'!E106)</f>
        <v/>
      </c>
      <c r="E106" s="61" t="str">
        <f>IF('Startovní listina'!F106="","",'Startovní listina'!F106)</f>
        <v/>
      </c>
      <c r="F106" s="127"/>
      <c r="G106" s="128"/>
      <c r="H106" s="62" t="str">
        <f t="shared" si="26"/>
        <v/>
      </c>
      <c r="I106" s="38" t="str">
        <f t="shared" si="27"/>
        <v/>
      </c>
      <c r="J106" s="104" t="str">
        <f>IF('Startovní listina'!H106="","",'Startovní listina'!H106)</f>
        <v/>
      </c>
      <c r="K106" s="109" t="str">
        <f>IF('Startovní listina'!I106="","",'Startovní listina'!I106)</f>
        <v/>
      </c>
      <c r="L106" s="110"/>
      <c r="M106" s="178"/>
      <c r="N106" s="187"/>
      <c r="O106" s="185"/>
      <c r="P106" s="181"/>
      <c r="Q106" s="170"/>
      <c r="R106" s="171" t="str">
        <f t="shared" si="31"/>
        <v/>
      </c>
      <c r="T106" s="22" t="str">
        <f t="shared" si="32"/>
        <v>__</v>
      </c>
      <c r="U106" s="22" t="str">
        <f t="shared" si="33"/>
        <v>_</v>
      </c>
      <c r="V106" s="22" t="str">
        <f t="shared" si="34"/>
        <v/>
      </c>
      <c r="W106" s="22" t="str">
        <f t="shared" si="35"/>
        <v/>
      </c>
      <c r="X106" s="22" t="str">
        <f t="shared" si="36"/>
        <v/>
      </c>
      <c r="Y106" s="22" t="str">
        <f t="shared" si="37"/>
        <v/>
      </c>
      <c r="Z106" s="22" t="str">
        <f t="shared" si="38"/>
        <v/>
      </c>
      <c r="AA106" s="22" t="str">
        <f t="shared" si="39"/>
        <v/>
      </c>
      <c r="AB106" s="22" t="str">
        <f t="shared" si="40"/>
        <v/>
      </c>
      <c r="AC106" s="22" t="str">
        <f t="shared" si="41"/>
        <v/>
      </c>
      <c r="AD106" s="22" t="str">
        <f t="shared" si="42"/>
        <v/>
      </c>
      <c r="AE106" s="22" t="str">
        <f t="shared" si="43"/>
        <v/>
      </c>
      <c r="AF106" s="95" t="str">
        <f t="shared" si="28"/>
        <v/>
      </c>
      <c r="AG106" s="22" t="str">
        <f t="shared" si="44"/>
        <v/>
      </c>
      <c r="AH106" s="22" t="str">
        <f t="shared" si="45"/>
        <v/>
      </c>
      <c r="AI106" s="22" t="str">
        <f t="shared" si="46"/>
        <v/>
      </c>
      <c r="AJ106" s="22" t="str">
        <f t="shared" si="47"/>
        <v/>
      </c>
      <c r="AK106" s="22" t="str">
        <f t="shared" si="48"/>
        <v/>
      </c>
    </row>
    <row r="107" spans="1:37" x14ac:dyDescent="0.3">
      <c r="A107" s="37" t="str">
        <f>IF('Startovní listina'!A107="","",'Startovní listina'!A107)</f>
        <v>91</v>
      </c>
      <c r="B107" s="38" t="str">
        <f>IF('Startovní listina'!B107="","",'Startovní listina'!B107)</f>
        <v/>
      </c>
      <c r="C107" s="38" t="str">
        <f>IF('Startovní listina'!D107="","",'Startovní listina'!D107)</f>
        <v/>
      </c>
      <c r="D107" s="38" t="str">
        <f>IF('Startovní listina'!E107="","",'Startovní listina'!E107)</f>
        <v/>
      </c>
      <c r="E107" s="61" t="str">
        <f>IF('Startovní listina'!F107="","",'Startovní listina'!F107)</f>
        <v/>
      </c>
      <c r="F107" s="127"/>
      <c r="G107" s="128"/>
      <c r="H107" s="62" t="str">
        <f t="shared" si="26"/>
        <v/>
      </c>
      <c r="I107" s="38" t="str">
        <f t="shared" si="27"/>
        <v/>
      </c>
      <c r="J107" s="104" t="str">
        <f>IF('Startovní listina'!H107="","",'Startovní listina'!H107)</f>
        <v/>
      </c>
      <c r="K107" s="109" t="str">
        <f>IF('Startovní listina'!I107="","",'Startovní listina'!I107)</f>
        <v/>
      </c>
      <c r="L107" s="110"/>
      <c r="M107" s="178"/>
      <c r="N107" s="187"/>
      <c r="O107" s="185"/>
      <c r="P107" s="181"/>
      <c r="Q107" s="170"/>
      <c r="R107" s="171" t="str">
        <f t="shared" si="31"/>
        <v/>
      </c>
      <c r="T107" s="22" t="str">
        <f t="shared" si="32"/>
        <v>__</v>
      </c>
      <c r="U107" s="22" t="str">
        <f t="shared" si="33"/>
        <v>_</v>
      </c>
      <c r="V107" s="22" t="str">
        <f t="shared" si="34"/>
        <v/>
      </c>
      <c r="W107" s="22" t="str">
        <f t="shared" si="35"/>
        <v/>
      </c>
      <c r="X107" s="22" t="str">
        <f t="shared" si="36"/>
        <v/>
      </c>
      <c r="Y107" s="22" t="str">
        <f t="shared" si="37"/>
        <v/>
      </c>
      <c r="Z107" s="22" t="str">
        <f t="shared" si="38"/>
        <v/>
      </c>
      <c r="AA107" s="22" t="str">
        <f t="shared" si="39"/>
        <v/>
      </c>
      <c r="AB107" s="22" t="str">
        <f t="shared" si="40"/>
        <v/>
      </c>
      <c r="AC107" s="22" t="str">
        <f t="shared" si="41"/>
        <v/>
      </c>
      <c r="AD107" s="22" t="str">
        <f t="shared" si="42"/>
        <v/>
      </c>
      <c r="AE107" s="22" t="str">
        <f t="shared" si="43"/>
        <v/>
      </c>
      <c r="AF107" s="95" t="str">
        <f t="shared" si="28"/>
        <v/>
      </c>
      <c r="AG107" s="22" t="str">
        <f t="shared" si="44"/>
        <v/>
      </c>
      <c r="AH107" s="22" t="str">
        <f t="shared" si="45"/>
        <v/>
      </c>
      <c r="AI107" s="22" t="str">
        <f t="shared" si="46"/>
        <v/>
      </c>
      <c r="AJ107" s="22" t="str">
        <f t="shared" si="47"/>
        <v/>
      </c>
      <c r="AK107" s="22" t="str">
        <f t="shared" si="48"/>
        <v/>
      </c>
    </row>
    <row r="108" spans="1:37" x14ac:dyDescent="0.3">
      <c r="A108" s="37" t="str">
        <f>IF('Startovní listina'!A108="","",'Startovní listina'!A108)</f>
        <v>92</v>
      </c>
      <c r="B108" s="38" t="str">
        <f>IF('Startovní listina'!B108="","",'Startovní listina'!B108)</f>
        <v/>
      </c>
      <c r="C108" s="38" t="str">
        <f>IF('Startovní listina'!D108="","",'Startovní listina'!D108)</f>
        <v/>
      </c>
      <c r="D108" s="38" t="str">
        <f>IF('Startovní listina'!E108="","",'Startovní listina'!E108)</f>
        <v/>
      </c>
      <c r="E108" s="61" t="str">
        <f>IF('Startovní listina'!F108="","",'Startovní listina'!F108)</f>
        <v/>
      </c>
      <c r="F108" s="127"/>
      <c r="G108" s="128"/>
      <c r="H108" s="62" t="str">
        <f t="shared" si="26"/>
        <v/>
      </c>
      <c r="I108" s="38" t="str">
        <f t="shared" si="27"/>
        <v/>
      </c>
      <c r="J108" s="104" t="str">
        <f>IF('Startovní listina'!H108="","",'Startovní listina'!H108)</f>
        <v/>
      </c>
      <c r="K108" s="109" t="str">
        <f>IF('Startovní listina'!I108="","",'Startovní listina'!I108)</f>
        <v/>
      </c>
      <c r="L108" s="110"/>
      <c r="M108" s="178"/>
      <c r="N108" s="187"/>
      <c r="O108" s="185"/>
      <c r="P108" s="181"/>
      <c r="Q108" s="170"/>
      <c r="R108" s="171" t="str">
        <f t="shared" si="31"/>
        <v/>
      </c>
      <c r="T108" s="22" t="str">
        <f t="shared" si="32"/>
        <v>__</v>
      </c>
      <c r="U108" s="22" t="str">
        <f t="shared" si="33"/>
        <v>_</v>
      </c>
      <c r="V108" s="22" t="str">
        <f t="shared" si="34"/>
        <v/>
      </c>
      <c r="W108" s="22" t="str">
        <f t="shared" si="35"/>
        <v/>
      </c>
      <c r="X108" s="22" t="str">
        <f t="shared" si="36"/>
        <v/>
      </c>
      <c r="Y108" s="22" t="str">
        <f t="shared" si="37"/>
        <v/>
      </c>
      <c r="Z108" s="22" t="str">
        <f t="shared" si="38"/>
        <v/>
      </c>
      <c r="AA108" s="22" t="str">
        <f t="shared" si="39"/>
        <v/>
      </c>
      <c r="AB108" s="22" t="str">
        <f t="shared" si="40"/>
        <v/>
      </c>
      <c r="AC108" s="22" t="str">
        <f t="shared" si="41"/>
        <v/>
      </c>
      <c r="AD108" s="22" t="str">
        <f t="shared" si="42"/>
        <v/>
      </c>
      <c r="AE108" s="22" t="str">
        <f t="shared" si="43"/>
        <v/>
      </c>
      <c r="AF108" s="95" t="str">
        <f t="shared" si="28"/>
        <v/>
      </c>
      <c r="AG108" s="22" t="str">
        <f t="shared" si="44"/>
        <v/>
      </c>
      <c r="AH108" s="22" t="str">
        <f t="shared" si="45"/>
        <v/>
      </c>
      <c r="AI108" s="22" t="str">
        <f t="shared" si="46"/>
        <v/>
      </c>
      <c r="AJ108" s="22" t="str">
        <f t="shared" si="47"/>
        <v/>
      </c>
      <c r="AK108" s="22" t="str">
        <f t="shared" si="48"/>
        <v/>
      </c>
    </row>
    <row r="109" spans="1:37" x14ac:dyDescent="0.3">
      <c r="A109" s="37" t="str">
        <f>IF('Startovní listina'!A109="","",'Startovní listina'!A109)</f>
        <v>93</v>
      </c>
      <c r="B109" s="38" t="str">
        <f>IF('Startovní listina'!B109="","",'Startovní listina'!B109)</f>
        <v/>
      </c>
      <c r="C109" s="38" t="str">
        <f>IF('Startovní listina'!D109="","",'Startovní listina'!D109)</f>
        <v/>
      </c>
      <c r="D109" s="38" t="str">
        <f>IF('Startovní listina'!E109="","",'Startovní listina'!E109)</f>
        <v/>
      </c>
      <c r="E109" s="61" t="str">
        <f>IF('Startovní listina'!F109="","",'Startovní listina'!F109)</f>
        <v/>
      </c>
      <c r="F109" s="127"/>
      <c r="G109" s="128"/>
      <c r="H109" s="62" t="str">
        <f t="shared" si="26"/>
        <v/>
      </c>
      <c r="I109" s="38" t="str">
        <f t="shared" si="27"/>
        <v/>
      </c>
      <c r="J109" s="104" t="str">
        <f>IF('Startovní listina'!H109="","",'Startovní listina'!H109)</f>
        <v/>
      </c>
      <c r="K109" s="109" t="str">
        <f>IF('Startovní listina'!I109="","",'Startovní listina'!I109)</f>
        <v/>
      </c>
      <c r="L109" s="110"/>
      <c r="M109" s="178"/>
      <c r="N109" s="187"/>
      <c r="O109" s="185"/>
      <c r="P109" s="181"/>
      <c r="Q109" s="170"/>
      <c r="R109" s="171" t="str">
        <f t="shared" si="31"/>
        <v/>
      </c>
      <c r="T109" s="22" t="str">
        <f t="shared" si="32"/>
        <v>__</v>
      </c>
      <c r="U109" s="22" t="str">
        <f t="shared" si="33"/>
        <v>_</v>
      </c>
      <c r="V109" s="22" t="str">
        <f t="shared" si="34"/>
        <v/>
      </c>
      <c r="W109" s="22" t="str">
        <f t="shared" si="35"/>
        <v/>
      </c>
      <c r="X109" s="22" t="str">
        <f t="shared" si="36"/>
        <v/>
      </c>
      <c r="Y109" s="22" t="str">
        <f t="shared" si="37"/>
        <v/>
      </c>
      <c r="Z109" s="22" t="str">
        <f t="shared" si="38"/>
        <v/>
      </c>
      <c r="AA109" s="22" t="str">
        <f t="shared" si="39"/>
        <v/>
      </c>
      <c r="AB109" s="22" t="str">
        <f t="shared" si="40"/>
        <v/>
      </c>
      <c r="AC109" s="22" t="str">
        <f t="shared" si="41"/>
        <v/>
      </c>
      <c r="AD109" s="22" t="str">
        <f t="shared" si="42"/>
        <v/>
      </c>
      <c r="AE109" s="22" t="str">
        <f t="shared" si="43"/>
        <v/>
      </c>
      <c r="AF109" s="95" t="str">
        <f t="shared" si="28"/>
        <v/>
      </c>
      <c r="AG109" s="22" t="str">
        <f t="shared" si="44"/>
        <v/>
      </c>
      <c r="AH109" s="22" t="str">
        <f t="shared" si="45"/>
        <v/>
      </c>
      <c r="AI109" s="22" t="str">
        <f t="shared" si="46"/>
        <v/>
      </c>
      <c r="AJ109" s="22" t="str">
        <f t="shared" si="47"/>
        <v/>
      </c>
      <c r="AK109" s="22" t="str">
        <f t="shared" si="48"/>
        <v/>
      </c>
    </row>
    <row r="110" spans="1:37" x14ac:dyDescent="0.3">
      <c r="A110" s="37" t="str">
        <f>IF('Startovní listina'!A110="","",'Startovní listina'!A110)</f>
        <v>94</v>
      </c>
      <c r="B110" s="38" t="str">
        <f>IF('Startovní listina'!B110="","",'Startovní listina'!B110)</f>
        <v/>
      </c>
      <c r="C110" s="38" t="str">
        <f>IF('Startovní listina'!D110="","",'Startovní listina'!D110)</f>
        <v/>
      </c>
      <c r="D110" s="38" t="str">
        <f>IF('Startovní listina'!E110="","",'Startovní listina'!E110)</f>
        <v/>
      </c>
      <c r="E110" s="61" t="str">
        <f>IF('Startovní listina'!F110="","",'Startovní listina'!F110)</f>
        <v/>
      </c>
      <c r="F110" s="127"/>
      <c r="G110" s="128"/>
      <c r="H110" s="62" t="str">
        <f t="shared" si="26"/>
        <v/>
      </c>
      <c r="I110" s="38" t="str">
        <f t="shared" si="27"/>
        <v/>
      </c>
      <c r="J110" s="104" t="str">
        <f>IF('Startovní listina'!H110="","",'Startovní listina'!H110)</f>
        <v/>
      </c>
      <c r="K110" s="109" t="str">
        <f>IF('Startovní listina'!I110="","",'Startovní listina'!I110)</f>
        <v/>
      </c>
      <c r="L110" s="110"/>
      <c r="M110" s="178"/>
      <c r="N110" s="187"/>
      <c r="O110" s="185"/>
      <c r="P110" s="181"/>
      <c r="Q110" s="170"/>
      <c r="R110" s="171" t="str">
        <f t="shared" si="31"/>
        <v/>
      </c>
      <c r="T110" s="22" t="str">
        <f t="shared" si="32"/>
        <v>__</v>
      </c>
      <c r="U110" s="22" t="str">
        <f t="shared" si="33"/>
        <v>_</v>
      </c>
      <c r="V110" s="22" t="str">
        <f t="shared" si="34"/>
        <v/>
      </c>
      <c r="W110" s="22" t="str">
        <f t="shared" si="35"/>
        <v/>
      </c>
      <c r="X110" s="22" t="str">
        <f t="shared" si="36"/>
        <v/>
      </c>
      <c r="Y110" s="22" t="str">
        <f t="shared" si="37"/>
        <v/>
      </c>
      <c r="Z110" s="22" t="str">
        <f t="shared" si="38"/>
        <v/>
      </c>
      <c r="AA110" s="22" t="str">
        <f t="shared" si="39"/>
        <v/>
      </c>
      <c r="AB110" s="22" t="str">
        <f t="shared" si="40"/>
        <v/>
      </c>
      <c r="AC110" s="22" t="str">
        <f t="shared" si="41"/>
        <v/>
      </c>
      <c r="AD110" s="22" t="str">
        <f t="shared" si="42"/>
        <v/>
      </c>
      <c r="AE110" s="22" t="str">
        <f t="shared" si="43"/>
        <v/>
      </c>
      <c r="AF110" s="95" t="str">
        <f t="shared" si="28"/>
        <v/>
      </c>
      <c r="AG110" s="22" t="str">
        <f t="shared" si="44"/>
        <v/>
      </c>
      <c r="AH110" s="22" t="str">
        <f t="shared" si="45"/>
        <v/>
      </c>
      <c r="AI110" s="22" t="str">
        <f t="shared" si="46"/>
        <v/>
      </c>
      <c r="AJ110" s="22" t="str">
        <f t="shared" si="47"/>
        <v/>
      </c>
      <c r="AK110" s="22" t="str">
        <f t="shared" si="48"/>
        <v/>
      </c>
    </row>
    <row r="111" spans="1:37" x14ac:dyDescent="0.3">
      <c r="A111" s="37" t="str">
        <f>IF('Startovní listina'!A111="","",'Startovní listina'!A111)</f>
        <v>95</v>
      </c>
      <c r="B111" s="38" t="str">
        <f>IF('Startovní listina'!B111="","",'Startovní listina'!B111)</f>
        <v/>
      </c>
      <c r="C111" s="38" t="str">
        <f>IF('Startovní listina'!D111="","",'Startovní listina'!D111)</f>
        <v/>
      </c>
      <c r="D111" s="38" t="str">
        <f>IF('Startovní listina'!E111="","",'Startovní listina'!E111)</f>
        <v/>
      </c>
      <c r="E111" s="61" t="str">
        <f>IF('Startovní listina'!F111="","",'Startovní listina'!F111)</f>
        <v/>
      </c>
      <c r="F111" s="127"/>
      <c r="G111" s="128"/>
      <c r="H111" s="62" t="str">
        <f t="shared" si="26"/>
        <v/>
      </c>
      <c r="I111" s="38" t="str">
        <f t="shared" si="27"/>
        <v/>
      </c>
      <c r="J111" s="104" t="str">
        <f>IF('Startovní listina'!H111="","",'Startovní listina'!H111)</f>
        <v/>
      </c>
      <c r="K111" s="109" t="str">
        <f>IF('Startovní listina'!I111="","",'Startovní listina'!I111)</f>
        <v/>
      </c>
      <c r="L111" s="110"/>
      <c r="M111" s="178"/>
      <c r="N111" s="187"/>
      <c r="O111" s="185"/>
      <c r="P111" s="181"/>
      <c r="Q111" s="170"/>
      <c r="R111" s="171" t="str">
        <f t="shared" si="31"/>
        <v/>
      </c>
      <c r="T111" s="22" t="str">
        <f t="shared" si="32"/>
        <v>__</v>
      </c>
      <c r="U111" s="22" t="str">
        <f t="shared" si="33"/>
        <v>_</v>
      </c>
      <c r="V111" s="22" t="str">
        <f t="shared" si="34"/>
        <v/>
      </c>
      <c r="W111" s="22" t="str">
        <f t="shared" si="35"/>
        <v/>
      </c>
      <c r="X111" s="22" t="str">
        <f t="shared" si="36"/>
        <v/>
      </c>
      <c r="Y111" s="22" t="str">
        <f t="shared" si="37"/>
        <v/>
      </c>
      <c r="Z111" s="22" t="str">
        <f t="shared" si="38"/>
        <v/>
      </c>
      <c r="AA111" s="22" t="str">
        <f t="shared" si="39"/>
        <v/>
      </c>
      <c r="AB111" s="22" t="str">
        <f t="shared" si="40"/>
        <v/>
      </c>
      <c r="AC111" s="22" t="str">
        <f t="shared" si="41"/>
        <v/>
      </c>
      <c r="AD111" s="22" t="str">
        <f t="shared" si="42"/>
        <v/>
      </c>
      <c r="AE111" s="22" t="str">
        <f t="shared" si="43"/>
        <v/>
      </c>
      <c r="AF111" s="95" t="str">
        <f t="shared" si="28"/>
        <v/>
      </c>
      <c r="AG111" s="22" t="str">
        <f t="shared" si="44"/>
        <v/>
      </c>
      <c r="AH111" s="22" t="str">
        <f t="shared" si="45"/>
        <v/>
      </c>
      <c r="AI111" s="22" t="str">
        <f t="shared" si="46"/>
        <v/>
      </c>
      <c r="AJ111" s="22" t="str">
        <f t="shared" si="47"/>
        <v/>
      </c>
      <c r="AK111" s="22" t="str">
        <f t="shared" si="48"/>
        <v/>
      </c>
    </row>
    <row r="112" spans="1:37" x14ac:dyDescent="0.3">
      <c r="A112" s="37" t="str">
        <f>IF('Startovní listina'!A112="","",'Startovní listina'!A112)</f>
        <v>96</v>
      </c>
      <c r="B112" s="38" t="str">
        <f>IF('Startovní listina'!B112="","",'Startovní listina'!B112)</f>
        <v/>
      </c>
      <c r="C112" s="38" t="str">
        <f>IF('Startovní listina'!D112="","",'Startovní listina'!D112)</f>
        <v/>
      </c>
      <c r="D112" s="38" t="str">
        <f>IF('Startovní listina'!E112="","",'Startovní listina'!E112)</f>
        <v/>
      </c>
      <c r="E112" s="61" t="str">
        <f>IF('Startovní listina'!F112="","",'Startovní listina'!F112)</f>
        <v/>
      </c>
      <c r="F112" s="127"/>
      <c r="G112" s="128"/>
      <c r="H112" s="62" t="str">
        <f t="shared" si="26"/>
        <v/>
      </c>
      <c r="I112" s="38" t="str">
        <f t="shared" si="27"/>
        <v/>
      </c>
      <c r="J112" s="104" t="str">
        <f>IF('Startovní listina'!H112="","",'Startovní listina'!H112)</f>
        <v/>
      </c>
      <c r="K112" s="109" t="str">
        <f>IF('Startovní listina'!I112="","",'Startovní listina'!I112)</f>
        <v/>
      </c>
      <c r="L112" s="110"/>
      <c r="M112" s="178"/>
      <c r="N112" s="187"/>
      <c r="O112" s="185"/>
      <c r="P112" s="181"/>
      <c r="Q112" s="170"/>
      <c r="R112" s="171" t="str">
        <f t="shared" si="31"/>
        <v/>
      </c>
      <c r="T112" s="22" t="str">
        <f t="shared" si="32"/>
        <v>__</v>
      </c>
      <c r="U112" s="22" t="str">
        <f t="shared" si="33"/>
        <v>_</v>
      </c>
      <c r="V112" s="22" t="str">
        <f t="shared" si="34"/>
        <v/>
      </c>
      <c r="W112" s="22" t="str">
        <f t="shared" si="35"/>
        <v/>
      </c>
      <c r="X112" s="22" t="str">
        <f t="shared" si="36"/>
        <v/>
      </c>
      <c r="Y112" s="22" t="str">
        <f t="shared" si="37"/>
        <v/>
      </c>
      <c r="Z112" s="22" t="str">
        <f t="shared" si="38"/>
        <v/>
      </c>
      <c r="AA112" s="22" t="str">
        <f t="shared" si="39"/>
        <v/>
      </c>
      <c r="AB112" s="22" t="str">
        <f t="shared" si="40"/>
        <v/>
      </c>
      <c r="AC112" s="22" t="str">
        <f t="shared" si="41"/>
        <v/>
      </c>
      <c r="AD112" s="22" t="str">
        <f t="shared" si="42"/>
        <v/>
      </c>
      <c r="AE112" s="22" t="str">
        <f t="shared" si="43"/>
        <v/>
      </c>
      <c r="AF112" s="95" t="str">
        <f t="shared" si="28"/>
        <v/>
      </c>
      <c r="AG112" s="22" t="str">
        <f t="shared" si="44"/>
        <v/>
      </c>
      <c r="AH112" s="22" t="str">
        <f t="shared" si="45"/>
        <v/>
      </c>
      <c r="AI112" s="22" t="str">
        <f t="shared" si="46"/>
        <v/>
      </c>
      <c r="AJ112" s="22" t="str">
        <f t="shared" si="47"/>
        <v/>
      </c>
      <c r="AK112" s="22" t="str">
        <f t="shared" si="48"/>
        <v/>
      </c>
    </row>
    <row r="113" spans="1:37" x14ac:dyDescent="0.3">
      <c r="A113" s="37" t="str">
        <f>IF('Startovní listina'!A113="","",'Startovní listina'!A113)</f>
        <v>97</v>
      </c>
      <c r="B113" s="38" t="str">
        <f>IF('Startovní listina'!B113="","",'Startovní listina'!B113)</f>
        <v/>
      </c>
      <c r="C113" s="38" t="str">
        <f>IF('Startovní listina'!D113="","",'Startovní listina'!D113)</f>
        <v/>
      </c>
      <c r="D113" s="38" t="str">
        <f>IF('Startovní listina'!E113="","",'Startovní listina'!E113)</f>
        <v/>
      </c>
      <c r="E113" s="61" t="str">
        <f>IF('Startovní listina'!F113="","",'Startovní listina'!F113)</f>
        <v/>
      </c>
      <c r="F113" s="127"/>
      <c r="G113" s="128"/>
      <c r="H113" s="62" t="str">
        <f t="shared" si="26"/>
        <v/>
      </c>
      <c r="I113" s="38" t="str">
        <f t="shared" si="27"/>
        <v/>
      </c>
      <c r="J113" s="104" t="str">
        <f>IF('Startovní listina'!H113="","",'Startovní listina'!H113)</f>
        <v/>
      </c>
      <c r="K113" s="109" t="str">
        <f>IF('Startovní listina'!I113="","",'Startovní listina'!I113)</f>
        <v/>
      </c>
      <c r="L113" s="110"/>
      <c r="M113" s="178"/>
      <c r="N113" s="187"/>
      <c r="O113" s="185"/>
      <c r="P113" s="181"/>
      <c r="Q113" s="170"/>
      <c r="R113" s="171" t="str">
        <f t="shared" si="31"/>
        <v/>
      </c>
      <c r="T113" s="22" t="str">
        <f t="shared" si="32"/>
        <v>__</v>
      </c>
      <c r="U113" s="22" t="str">
        <f t="shared" si="33"/>
        <v>_</v>
      </c>
      <c r="V113" s="22" t="str">
        <f t="shared" si="34"/>
        <v/>
      </c>
      <c r="W113" s="22" t="str">
        <f t="shared" si="35"/>
        <v/>
      </c>
      <c r="X113" s="22" t="str">
        <f t="shared" si="36"/>
        <v/>
      </c>
      <c r="Y113" s="22" t="str">
        <f t="shared" si="37"/>
        <v/>
      </c>
      <c r="Z113" s="22" t="str">
        <f t="shared" si="38"/>
        <v/>
      </c>
      <c r="AA113" s="22" t="str">
        <f t="shared" si="39"/>
        <v/>
      </c>
      <c r="AB113" s="22" t="str">
        <f t="shared" si="40"/>
        <v/>
      </c>
      <c r="AC113" s="22" t="str">
        <f t="shared" si="41"/>
        <v/>
      </c>
      <c r="AD113" s="22" t="str">
        <f t="shared" si="42"/>
        <v/>
      </c>
      <c r="AE113" s="22" t="str">
        <f t="shared" si="43"/>
        <v/>
      </c>
      <c r="AF113" s="95" t="str">
        <f t="shared" si="28"/>
        <v/>
      </c>
      <c r="AG113" s="22" t="str">
        <f t="shared" si="44"/>
        <v/>
      </c>
      <c r="AH113" s="22" t="str">
        <f t="shared" si="45"/>
        <v/>
      </c>
      <c r="AI113" s="22" t="str">
        <f t="shared" si="46"/>
        <v/>
      </c>
      <c r="AJ113" s="22" t="str">
        <f t="shared" si="47"/>
        <v/>
      </c>
      <c r="AK113" s="22" t="str">
        <f t="shared" si="48"/>
        <v/>
      </c>
    </row>
    <row r="114" spans="1:37" x14ac:dyDescent="0.3">
      <c r="A114" s="37" t="str">
        <f>IF('Startovní listina'!A114="","",'Startovní listina'!A114)</f>
        <v>98</v>
      </c>
      <c r="B114" s="38" t="str">
        <f>IF('Startovní listina'!B114="","",'Startovní listina'!B114)</f>
        <v/>
      </c>
      <c r="C114" s="38" t="str">
        <f>IF('Startovní listina'!D114="","",'Startovní listina'!D114)</f>
        <v/>
      </c>
      <c r="D114" s="38" t="str">
        <f>IF('Startovní listina'!E114="","",'Startovní listina'!E114)</f>
        <v/>
      </c>
      <c r="E114" s="61" t="str">
        <f>IF('Startovní listina'!F114="","",'Startovní listina'!F114)</f>
        <v/>
      </c>
      <c r="F114" s="127"/>
      <c r="G114" s="128"/>
      <c r="H114" s="62" t="str">
        <f t="shared" si="26"/>
        <v/>
      </c>
      <c r="I114" s="38" t="str">
        <f t="shared" si="27"/>
        <v/>
      </c>
      <c r="J114" s="104" t="str">
        <f>IF('Startovní listina'!H114="","",'Startovní listina'!H114)</f>
        <v/>
      </c>
      <c r="K114" s="109" t="str">
        <f>IF('Startovní listina'!I114="","",'Startovní listina'!I114)</f>
        <v/>
      </c>
      <c r="L114" s="110"/>
      <c r="M114" s="178"/>
      <c r="N114" s="187"/>
      <c r="O114" s="185"/>
      <c r="P114" s="181"/>
      <c r="Q114" s="170"/>
      <c r="R114" s="171" t="str">
        <f t="shared" si="31"/>
        <v/>
      </c>
      <c r="T114" s="22" t="str">
        <f t="shared" si="32"/>
        <v>__</v>
      </c>
      <c r="U114" s="22" t="str">
        <f t="shared" si="33"/>
        <v>_</v>
      </c>
      <c r="V114" s="22" t="str">
        <f t="shared" si="34"/>
        <v/>
      </c>
      <c r="W114" s="22" t="str">
        <f t="shared" si="35"/>
        <v/>
      </c>
      <c r="X114" s="22" t="str">
        <f t="shared" si="36"/>
        <v/>
      </c>
      <c r="Y114" s="22" t="str">
        <f t="shared" si="37"/>
        <v/>
      </c>
      <c r="Z114" s="22" t="str">
        <f t="shared" si="38"/>
        <v/>
      </c>
      <c r="AA114" s="22" t="str">
        <f t="shared" si="39"/>
        <v/>
      </c>
      <c r="AB114" s="22" t="str">
        <f t="shared" si="40"/>
        <v/>
      </c>
      <c r="AC114" s="22" t="str">
        <f t="shared" si="41"/>
        <v/>
      </c>
      <c r="AD114" s="22" t="str">
        <f t="shared" si="42"/>
        <v/>
      </c>
      <c r="AE114" s="22" t="str">
        <f t="shared" si="43"/>
        <v/>
      </c>
      <c r="AF114" s="95" t="str">
        <f t="shared" si="28"/>
        <v/>
      </c>
      <c r="AG114" s="22" t="str">
        <f t="shared" si="44"/>
        <v/>
      </c>
      <c r="AH114" s="22" t="str">
        <f t="shared" si="45"/>
        <v/>
      </c>
      <c r="AI114" s="22" t="str">
        <f t="shared" si="46"/>
        <v/>
      </c>
      <c r="AJ114" s="22" t="str">
        <f t="shared" si="47"/>
        <v/>
      </c>
      <c r="AK114" s="22" t="str">
        <f t="shared" si="48"/>
        <v/>
      </c>
    </row>
    <row r="115" spans="1:37" x14ac:dyDescent="0.3">
      <c r="A115" s="37" t="str">
        <f>IF('Startovní listina'!A115="","",'Startovní listina'!A115)</f>
        <v>99</v>
      </c>
      <c r="B115" s="38" t="str">
        <f>IF('Startovní listina'!B115="","",'Startovní listina'!B115)</f>
        <v/>
      </c>
      <c r="C115" s="38" t="str">
        <f>IF('Startovní listina'!D115="","",'Startovní listina'!D115)</f>
        <v/>
      </c>
      <c r="D115" s="38" t="str">
        <f>IF('Startovní listina'!E115="","",'Startovní listina'!E115)</f>
        <v/>
      </c>
      <c r="E115" s="61" t="str">
        <f>IF('Startovní listina'!F115="","",'Startovní listina'!F115)</f>
        <v/>
      </c>
      <c r="F115" s="127"/>
      <c r="G115" s="128"/>
      <c r="H115" s="62" t="str">
        <f t="shared" si="26"/>
        <v/>
      </c>
      <c r="I115" s="38" t="str">
        <f t="shared" si="27"/>
        <v/>
      </c>
      <c r="J115" s="104" t="str">
        <f>IF('Startovní listina'!H115="","",'Startovní listina'!H115)</f>
        <v/>
      </c>
      <c r="K115" s="109" t="str">
        <f>IF('Startovní listina'!I115="","",'Startovní listina'!I115)</f>
        <v/>
      </c>
      <c r="L115" s="110"/>
      <c r="M115" s="178"/>
      <c r="N115" s="187"/>
      <c r="O115" s="185"/>
      <c r="P115" s="181"/>
      <c r="Q115" s="170"/>
      <c r="R115" s="171" t="str">
        <f t="shared" si="31"/>
        <v/>
      </c>
      <c r="T115" s="22" t="str">
        <f t="shared" si="32"/>
        <v>__</v>
      </c>
      <c r="U115" s="22" t="str">
        <f t="shared" si="33"/>
        <v>_</v>
      </c>
      <c r="V115" s="22" t="str">
        <f t="shared" si="34"/>
        <v/>
      </c>
      <c r="W115" s="22" t="str">
        <f t="shared" si="35"/>
        <v/>
      </c>
      <c r="X115" s="22" t="str">
        <f t="shared" si="36"/>
        <v/>
      </c>
      <c r="Y115" s="22" t="str">
        <f t="shared" si="37"/>
        <v/>
      </c>
      <c r="Z115" s="22" t="str">
        <f t="shared" si="38"/>
        <v/>
      </c>
      <c r="AA115" s="22" t="str">
        <f t="shared" si="39"/>
        <v/>
      </c>
      <c r="AB115" s="22" t="str">
        <f t="shared" si="40"/>
        <v/>
      </c>
      <c r="AC115" s="22" t="str">
        <f t="shared" si="41"/>
        <v/>
      </c>
      <c r="AD115" s="22" t="str">
        <f t="shared" si="42"/>
        <v/>
      </c>
      <c r="AE115" s="22" t="str">
        <f t="shared" si="43"/>
        <v/>
      </c>
      <c r="AF115" s="95" t="str">
        <f t="shared" si="28"/>
        <v/>
      </c>
      <c r="AG115" s="22" t="str">
        <f t="shared" si="44"/>
        <v/>
      </c>
      <c r="AH115" s="22" t="str">
        <f t="shared" si="45"/>
        <v/>
      </c>
      <c r="AI115" s="22" t="str">
        <f t="shared" si="46"/>
        <v/>
      </c>
      <c r="AJ115" s="22" t="str">
        <f t="shared" si="47"/>
        <v/>
      </c>
      <c r="AK115" s="22" t="str">
        <f t="shared" si="48"/>
        <v/>
      </c>
    </row>
    <row r="116" spans="1:37" ht="15" thickBot="1" x14ac:dyDescent="0.35">
      <c r="A116" s="37" t="str">
        <f>IF('Startovní listina'!A116="","",'Startovní listina'!A116)</f>
        <v>100</v>
      </c>
      <c r="B116" s="38" t="str">
        <f>IF('Startovní listina'!B116="","",'Startovní listina'!B116)</f>
        <v/>
      </c>
      <c r="C116" s="38" t="str">
        <f>IF('Startovní listina'!D116="","",'Startovní listina'!D116)</f>
        <v/>
      </c>
      <c r="D116" s="38" t="str">
        <f>IF('Startovní listina'!E116="","",'Startovní listina'!E116)</f>
        <v/>
      </c>
      <c r="E116" s="61" t="str">
        <f>IF('Startovní listina'!F116="","",'Startovní listina'!F116)</f>
        <v/>
      </c>
      <c r="F116" s="129"/>
      <c r="G116" s="130"/>
      <c r="H116" s="62" t="str">
        <f t="shared" si="26"/>
        <v/>
      </c>
      <c r="I116" s="38" t="str">
        <f t="shared" si="27"/>
        <v/>
      </c>
      <c r="J116" s="104" t="str">
        <f>IF('Startovní listina'!H116="","",'Startovní listina'!H116)</f>
        <v/>
      </c>
      <c r="K116" s="109" t="str">
        <f>IF('Startovní listina'!I116="","",'Startovní listina'!I116)</f>
        <v/>
      </c>
      <c r="L116" s="140"/>
      <c r="M116" s="179"/>
      <c r="N116" s="188"/>
      <c r="O116" s="189"/>
      <c r="P116" s="181"/>
      <c r="Q116" s="170"/>
      <c r="R116" s="171" t="str">
        <f t="shared" si="31"/>
        <v/>
      </c>
      <c r="T116" s="22" t="str">
        <f t="shared" si="32"/>
        <v>__</v>
      </c>
      <c r="U116" s="22" t="str">
        <f t="shared" si="33"/>
        <v>_</v>
      </c>
      <c r="V116" s="22" t="str">
        <f t="shared" si="34"/>
        <v/>
      </c>
      <c r="W116" s="22" t="str">
        <f t="shared" si="35"/>
        <v/>
      </c>
      <c r="X116" s="22" t="str">
        <f t="shared" si="36"/>
        <v/>
      </c>
      <c r="Y116" s="22" t="str">
        <f t="shared" si="37"/>
        <v/>
      </c>
      <c r="Z116" s="22" t="str">
        <f t="shared" si="38"/>
        <v/>
      </c>
      <c r="AA116" s="22" t="str">
        <f t="shared" si="39"/>
        <v/>
      </c>
      <c r="AB116" s="22" t="str">
        <f t="shared" si="40"/>
        <v/>
      </c>
      <c r="AC116" s="22" t="str">
        <f t="shared" si="41"/>
        <v/>
      </c>
      <c r="AD116" s="22" t="str">
        <f t="shared" si="42"/>
        <v/>
      </c>
      <c r="AE116" s="22" t="str">
        <f t="shared" si="43"/>
        <v/>
      </c>
      <c r="AF116" s="95" t="str">
        <f t="shared" si="28"/>
        <v/>
      </c>
      <c r="AG116" s="22" t="str">
        <f t="shared" si="44"/>
        <v/>
      </c>
      <c r="AH116" s="22" t="str">
        <f t="shared" si="45"/>
        <v/>
      </c>
      <c r="AI116" s="22" t="str">
        <f t="shared" si="46"/>
        <v/>
      </c>
      <c r="AJ116" s="22" t="str">
        <f t="shared" si="47"/>
        <v/>
      </c>
      <c r="AK116" s="22" t="str">
        <f t="shared" si="48"/>
        <v/>
      </c>
    </row>
    <row r="117" spans="1:37" ht="15" thickTop="1" x14ac:dyDescent="0.3">
      <c r="K117" t="s">
        <v>335</v>
      </c>
      <c r="L117" s="107">
        <f>SUM(L17:L116)</f>
        <v>0</v>
      </c>
    </row>
  </sheetData>
  <autoFilter ref="A16:M16" xr:uid="{00000000-0009-0000-0000-000001000000}">
    <sortState xmlns:xlrd2="http://schemas.microsoft.com/office/spreadsheetml/2017/richdata2" ref="A17:M117">
      <sortCondition ref="I16"/>
    </sortState>
  </autoFilter>
  <mergeCells count="9">
    <mergeCell ref="N12:R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66 A69:I116">
    <cfRule type="expression" dxfId="501" priority="535">
      <formula>$E18="RO-Z"</formula>
    </cfRule>
    <cfRule type="expression" dxfId="500" priority="537">
      <formula>$E18="RO-2"</formula>
    </cfRule>
    <cfRule type="expression" dxfId="499" priority="538">
      <formula>$E18="RO-3"</formula>
    </cfRule>
    <cfRule type="expression" dxfId="498" priority="536">
      <formula>$E18="RO-1"</formula>
    </cfRule>
  </conditionalFormatting>
  <conditionalFormatting sqref="A68:I68">
    <cfRule type="expression" dxfId="497" priority="481">
      <formula>$E68="RO-Z"</formula>
    </cfRule>
    <cfRule type="expression" dxfId="496" priority="484">
      <formula>$E68="RO-3"</formula>
    </cfRule>
    <cfRule type="expression" dxfId="495" priority="483">
      <formula>$E68="RO-2"</formula>
    </cfRule>
    <cfRule type="expression" dxfId="494" priority="482">
      <formula>$E68="RO-1"</formula>
    </cfRule>
  </conditionalFormatting>
  <conditionalFormatting sqref="A17:M116">
    <cfRule type="expression" dxfId="493" priority="546">
      <formula>$E17="RO3"</formula>
    </cfRule>
    <cfRule type="expression" dxfId="492" priority="526">
      <formula>$E17="RO-V"</formula>
    </cfRule>
    <cfRule type="expression" dxfId="491" priority="525">
      <formula>$E17="Nic"</formula>
    </cfRule>
    <cfRule type="expression" dxfId="490" priority="543">
      <formula>$E17="RO-Z"</formula>
    </cfRule>
    <cfRule type="expression" dxfId="489" priority="544">
      <formula>$E17="RO1"</formula>
    </cfRule>
    <cfRule type="expression" dxfId="488" priority="545">
      <formula>$E17="RO2"</formula>
    </cfRule>
  </conditionalFormatting>
  <conditionalFormatting sqref="F67:F74 G67:G76">
    <cfRule type="expression" dxfId="487" priority="446">
      <formula>$E67="RO-V"</formula>
    </cfRule>
  </conditionalFormatting>
  <conditionalFormatting sqref="F17:G17">
    <cfRule type="expression" dxfId="486" priority="510">
      <formula>$E17="RO-3"</formula>
    </cfRule>
    <cfRule type="expression" dxfId="485" priority="509">
      <formula>$E17="RO-2"</formula>
    </cfRule>
    <cfRule type="expression" dxfId="484" priority="508">
      <formula>$E17="RO-1"</formula>
    </cfRule>
    <cfRule type="expression" dxfId="483" priority="507">
      <formula>$E17="RO-Z"</formula>
    </cfRule>
    <cfRule type="expression" dxfId="482" priority="524">
      <formula>$E17="RO-3"</formula>
    </cfRule>
    <cfRule type="expression" dxfId="481" priority="523">
      <formula>$E17="RO-2"</formula>
    </cfRule>
    <cfRule type="expression" dxfId="480" priority="522">
      <formula>$E17="RO-1"</formula>
    </cfRule>
    <cfRule type="expression" dxfId="479" priority="521">
      <formula>$E17="RO-Z"</formula>
    </cfRule>
  </conditionalFormatting>
  <conditionalFormatting sqref="F17:G24 G17:G47">
    <cfRule type="expression" dxfId="478" priority="497">
      <formula>$E17="Nic"</formula>
    </cfRule>
    <cfRule type="expression" dxfId="477" priority="498">
      <formula>$E17="RO-V"</formula>
    </cfRule>
  </conditionalFormatting>
  <conditionalFormatting sqref="F17:G31 G17:G47">
    <cfRule type="expression" dxfId="476" priority="511">
      <formula>$E17="Nic"</formula>
    </cfRule>
    <cfRule type="expression" dxfId="475" priority="512">
      <formula>$E17="RO-V"</formula>
    </cfRule>
  </conditionalFormatting>
  <conditionalFormatting sqref="F18:G24 G20:G26">
    <cfRule type="expression" dxfId="474" priority="501">
      <formula>$E18="RO-2"</formula>
    </cfRule>
    <cfRule type="expression" dxfId="473" priority="500">
      <formula>$E18="RO-1"</formula>
    </cfRule>
    <cfRule type="expression" dxfId="472" priority="499">
      <formula>$E18="RO-Z"</formula>
    </cfRule>
    <cfRule type="expression" dxfId="471" priority="502">
      <formula>$E18="RO-3"</formula>
    </cfRule>
  </conditionalFormatting>
  <conditionalFormatting sqref="F18:G31">
    <cfRule type="expression" dxfId="470" priority="513">
      <formula>$E18="RO-Z"</formula>
    </cfRule>
    <cfRule type="expression" dxfId="469" priority="514">
      <formula>$E18="RO-1"</formula>
    </cfRule>
    <cfRule type="expression" dxfId="468" priority="515">
      <formula>$E18="RO-2"</formula>
    </cfRule>
    <cfRule type="expression" dxfId="467" priority="516">
      <formula>$E18="RO-3"</formula>
    </cfRule>
  </conditionalFormatting>
  <conditionalFormatting sqref="F67:G74 G75:G76">
    <cfRule type="expression" dxfId="466" priority="447">
      <formula>$E67="RO-Z"</formula>
    </cfRule>
    <cfRule type="expression" dxfId="465" priority="448">
      <formula>$E67="RO-1"</formula>
    </cfRule>
    <cfRule type="expression" dxfId="464" priority="449">
      <formula>$E67="RO-2"</formula>
    </cfRule>
    <cfRule type="expression" dxfId="463" priority="450">
      <formula>$E67="RO-3"</formula>
    </cfRule>
  </conditionalFormatting>
  <conditionalFormatting sqref="F67:G81">
    <cfRule type="expression" dxfId="462" priority="459">
      <formula>$E67="Nic"</formula>
    </cfRule>
    <cfRule type="expression" dxfId="461" priority="460">
      <formula>$E67="RO-V"</formula>
    </cfRule>
  </conditionalFormatting>
  <conditionalFormatting sqref="F68:G81">
    <cfRule type="expression" dxfId="460" priority="464">
      <formula>$E68="RO-3"</formula>
    </cfRule>
    <cfRule type="expression" dxfId="459" priority="462">
      <formula>$E68="RO-1"</formula>
    </cfRule>
    <cfRule type="expression" dxfId="458" priority="463">
      <formula>$E68="RO-2"</formula>
    </cfRule>
    <cfRule type="expression" dxfId="457" priority="461">
      <formula>$E68="RO-Z"</formula>
    </cfRule>
  </conditionalFormatting>
  <conditionalFormatting sqref="F67:H67">
    <cfRule type="expression" dxfId="456" priority="470">
      <formula>$E67="RO-1"</formula>
    </cfRule>
    <cfRule type="expression" dxfId="455" priority="469">
      <formula>$E67="RO-Z"</formula>
    </cfRule>
    <cfRule type="expression" dxfId="454" priority="472">
      <formula>$E67="RO-3"</formula>
    </cfRule>
    <cfRule type="expression" dxfId="453" priority="471">
      <formula>$E67="RO-2"</formula>
    </cfRule>
  </conditionalFormatting>
  <conditionalFormatting sqref="G17 G19:G37">
    <cfRule type="expression" dxfId="452" priority="519">
      <formula>$E17="RO-2"</formula>
    </cfRule>
    <cfRule type="expression" dxfId="451" priority="518">
      <formula>$E17="RO-1"</formula>
    </cfRule>
    <cfRule type="expression" dxfId="450" priority="520">
      <formula>$E17="RO-3"</formula>
    </cfRule>
    <cfRule type="expression" dxfId="449" priority="506">
      <formula>$E17="RO-3"</formula>
    </cfRule>
    <cfRule type="expression" dxfId="448" priority="504">
      <formula>$E17="RO-1"</formula>
    </cfRule>
    <cfRule type="expression" dxfId="447" priority="505">
      <formula>$E17="RO-2"</formula>
    </cfRule>
  </conditionalFormatting>
  <conditionalFormatting sqref="G17:G37">
    <cfRule type="expression" dxfId="446" priority="496">
      <formula>$E17="RO-3"</formula>
    </cfRule>
    <cfRule type="expression" dxfId="445" priority="495">
      <formula>$E17="RO-2"</formula>
    </cfRule>
    <cfRule type="expression" dxfId="444" priority="494">
      <formula>$E17="RO-1"</formula>
    </cfRule>
    <cfRule type="expression" dxfId="443" priority="493">
      <formula>$E17="RO-Z"</formula>
    </cfRule>
    <cfRule type="expression" dxfId="442" priority="492">
      <formula>$E17="RO-3"</formula>
    </cfRule>
    <cfRule type="expression" dxfId="441" priority="485">
      <formula>$E17="RO-Z"</formula>
    </cfRule>
    <cfRule type="expression" dxfId="440" priority="486">
      <formula>$E17="RO-1"</formula>
    </cfRule>
    <cfRule type="expression" dxfId="439" priority="487">
      <formula>$E17="RO-2"</formula>
    </cfRule>
    <cfRule type="expression" dxfId="438" priority="488">
      <formula>$E17="RO-3"</formula>
    </cfRule>
    <cfRule type="expression" dxfId="437" priority="489">
      <formula>$E17="RO-Z"</formula>
    </cfRule>
    <cfRule type="expression" dxfId="436" priority="490">
      <formula>$E17="RO-1"</formula>
    </cfRule>
    <cfRule type="expression" dxfId="435" priority="491">
      <formula>$E17="RO-2"</formula>
    </cfRule>
  </conditionalFormatting>
  <conditionalFormatting sqref="G17:G47">
    <cfRule type="expression" dxfId="434" priority="432">
      <formula>$E17="RO-3"</formula>
    </cfRule>
    <cfRule type="expression" dxfId="433" priority="431">
      <formula>$E17="RO-2"</formula>
    </cfRule>
    <cfRule type="expression" dxfId="432" priority="430">
      <formula>$E17="RO-1"</formula>
    </cfRule>
    <cfRule type="expression" dxfId="431" priority="429">
      <formula>$E17="RO-Z"</formula>
    </cfRule>
  </conditionalFormatting>
  <conditionalFormatting sqref="G17:G56">
    <cfRule type="expression" dxfId="430" priority="423">
      <formula>$E17="RO-2"</formula>
    </cfRule>
    <cfRule type="expression" dxfId="429" priority="422">
      <formula>$E17="RO-1"</formula>
    </cfRule>
    <cfRule type="expression" dxfId="428" priority="421">
      <formula>$E17="RO-Z"</formula>
    </cfRule>
    <cfRule type="expression" dxfId="427" priority="424">
      <formula>$E17="RO-3"</formula>
    </cfRule>
  </conditionalFormatting>
  <conditionalFormatting sqref="G19:G37 G17">
    <cfRule type="expression" dxfId="426" priority="517">
      <formula>$E17="RO-Z"</formula>
    </cfRule>
    <cfRule type="expression" dxfId="425" priority="503">
      <formula>$E17="RO-Z"</formula>
    </cfRule>
  </conditionalFormatting>
  <conditionalFormatting sqref="G19:G37 G17:H17">
    <cfRule type="expression" dxfId="424" priority="539">
      <formula>$E17="RO-Z"</formula>
    </cfRule>
  </conditionalFormatting>
  <conditionalFormatting sqref="G28">
    <cfRule type="expression" dxfId="423" priority="153">
      <formula>$E28="RO-Z"</formula>
    </cfRule>
    <cfRule type="expression" dxfId="422" priority="155">
      <formula>$E28="RO-2"</formula>
    </cfRule>
    <cfRule type="expression" dxfId="421" priority="156">
      <formula>$E28="RO-3"</formula>
    </cfRule>
    <cfRule type="expression" dxfId="420" priority="154">
      <formula>$E28="RO-1"</formula>
    </cfRule>
  </conditionalFormatting>
  <conditionalFormatting sqref="G30">
    <cfRule type="expression" dxfId="419" priority="159">
      <formula>$E30="RO-2"</formula>
    </cfRule>
    <cfRule type="expression" dxfId="418" priority="158">
      <formula>$E30="RO-1"</formula>
    </cfRule>
    <cfRule type="expression" dxfId="417" priority="157">
      <formula>$E30="RO-Z"</formula>
    </cfRule>
    <cfRule type="expression" dxfId="416" priority="160">
      <formula>$E30="RO-3"</formula>
    </cfRule>
  </conditionalFormatting>
  <conditionalFormatting sqref="G32">
    <cfRule type="expression" dxfId="415" priority="163">
      <formula>$E32="RO-2"</formula>
    </cfRule>
    <cfRule type="expression" dxfId="414" priority="162">
      <formula>$E32="RO-1"</formula>
    </cfRule>
    <cfRule type="expression" dxfId="413" priority="168">
      <formula>$E32="RO-3"</formula>
    </cfRule>
    <cfRule type="expression" dxfId="412" priority="161">
      <formula>$E32="RO-Z"</formula>
    </cfRule>
    <cfRule type="expression" dxfId="411" priority="167">
      <formula>$E32="RO-2"</formula>
    </cfRule>
    <cfRule type="expression" dxfId="410" priority="166">
      <formula>$E32="RO-1"</formula>
    </cfRule>
    <cfRule type="expression" dxfId="409" priority="165">
      <formula>$E32="RO-Z"</formula>
    </cfRule>
    <cfRule type="expression" dxfId="408" priority="164">
      <formula>$E32="RO-3"</formula>
    </cfRule>
  </conditionalFormatting>
  <conditionalFormatting sqref="G35">
    <cfRule type="expression" dxfId="407" priority="174">
      <formula>$E35="RO-1"</formula>
    </cfRule>
    <cfRule type="expression" dxfId="406" priority="173">
      <formula>$E35="RO-Z"</formula>
    </cfRule>
    <cfRule type="expression" dxfId="405" priority="175">
      <formula>$E35="RO-2"</formula>
    </cfRule>
    <cfRule type="expression" dxfId="404" priority="176">
      <formula>$E35="RO-3"</formula>
    </cfRule>
  </conditionalFormatting>
  <conditionalFormatting sqref="G35:G36">
    <cfRule type="expression" dxfId="403" priority="85">
      <formula>$E35="RO-Z"</formula>
    </cfRule>
    <cfRule type="expression" dxfId="402" priority="86">
      <formula>$E35="RO-1"</formula>
    </cfRule>
    <cfRule type="expression" dxfId="401" priority="87">
      <formula>$E35="RO-2"</formula>
    </cfRule>
    <cfRule type="expression" dxfId="400" priority="88">
      <formula>$E35="RO-3"</formula>
    </cfRule>
  </conditionalFormatting>
  <conditionalFormatting sqref="G36">
    <cfRule type="expression" dxfId="399" priority="81">
      <formula>$E36="RO-Z"</formula>
    </cfRule>
    <cfRule type="expression" dxfId="398" priority="82">
      <formula>$E36="RO-1"</formula>
    </cfRule>
    <cfRule type="expression" dxfId="397" priority="83">
      <formula>$E36="RO-2"</formula>
    </cfRule>
    <cfRule type="expression" dxfId="396" priority="84">
      <formula>$E36="RO-3"</formula>
    </cfRule>
  </conditionalFormatting>
  <conditionalFormatting sqref="G38">
    <cfRule type="expression" dxfId="395" priority="95">
      <formula>$E38="RO-2"</formula>
    </cfRule>
    <cfRule type="expression" dxfId="394" priority="96">
      <formula>$E38="RO-3"</formula>
    </cfRule>
    <cfRule type="expression" dxfId="393" priority="97">
      <formula>$E38="RO-Z"</formula>
    </cfRule>
    <cfRule type="expression" dxfId="392" priority="98">
      <formula>$E38="RO-1"</formula>
    </cfRule>
    <cfRule type="expression" dxfId="391" priority="99">
      <formula>$E38="RO-2"</formula>
    </cfRule>
    <cfRule type="expression" dxfId="390" priority="100">
      <formula>$E38="RO-3"</formula>
    </cfRule>
    <cfRule type="expression" dxfId="389" priority="101">
      <formula>$E38="RO-Z"</formula>
    </cfRule>
    <cfRule type="expression" dxfId="388" priority="102">
      <formula>$E38="RO-1"</formula>
    </cfRule>
    <cfRule type="expression" dxfId="387" priority="103">
      <formula>$E38="RO-2"</formula>
    </cfRule>
    <cfRule type="expression" dxfId="386" priority="105">
      <formula>$E38="RO-Z"</formula>
    </cfRule>
    <cfRule type="expression" dxfId="385" priority="106">
      <formula>$E38="RO-1"</formula>
    </cfRule>
    <cfRule type="expression" dxfId="384" priority="107">
      <formula>$E38="RO-2"</formula>
    </cfRule>
    <cfRule type="expression" dxfId="383" priority="108">
      <formula>$E38="RO-3"</formula>
    </cfRule>
    <cfRule type="expression" dxfId="382" priority="109">
      <formula>$E38="RO-Z"</formula>
    </cfRule>
    <cfRule type="expression" dxfId="381" priority="110">
      <formula>$E38="RO-1"</formula>
    </cfRule>
    <cfRule type="expression" dxfId="380" priority="111">
      <formula>$E38="RO-2"</formula>
    </cfRule>
    <cfRule type="expression" dxfId="379" priority="112">
      <formula>$E38="RO-3"</formula>
    </cfRule>
    <cfRule type="expression" dxfId="378" priority="113">
      <formula>$E38="RO-Z"</formula>
    </cfRule>
    <cfRule type="expression" dxfId="377" priority="114">
      <formula>$E38="RO-1"</formula>
    </cfRule>
    <cfRule type="expression" dxfId="376" priority="115">
      <formula>$E38="RO-2"</formula>
    </cfRule>
    <cfRule type="expression" dxfId="375" priority="116">
      <formula>$E38="RO-3"</formula>
    </cfRule>
    <cfRule type="expression" dxfId="374" priority="117">
      <formula>$E38="RO-Z"</formula>
    </cfRule>
    <cfRule type="expression" dxfId="373" priority="118">
      <formula>$E38="RO-1"</formula>
    </cfRule>
    <cfRule type="expression" dxfId="372" priority="119">
      <formula>$E38="RO-2"</formula>
    </cfRule>
    <cfRule type="expression" dxfId="371" priority="120">
      <formula>$E38="RO-3"</formula>
    </cfRule>
    <cfRule type="expression" dxfId="370" priority="104">
      <formula>$E38="RO-3"</formula>
    </cfRule>
    <cfRule type="expression" dxfId="369" priority="89">
      <formula>$E38="RO-Z"</formula>
    </cfRule>
    <cfRule type="expression" dxfId="368" priority="90">
      <formula>$E38="RO-1"</formula>
    </cfRule>
    <cfRule type="expression" dxfId="367" priority="91">
      <formula>$E38="RO-2"</formula>
    </cfRule>
    <cfRule type="expression" dxfId="366" priority="92">
      <formula>$E38="RO-3"</formula>
    </cfRule>
    <cfRule type="expression" dxfId="365" priority="93">
      <formula>$E38="RO-Z"</formula>
    </cfRule>
    <cfRule type="expression" dxfId="364" priority="94">
      <formula>$E38="RO-1"</formula>
    </cfRule>
  </conditionalFormatting>
  <conditionalFormatting sqref="G40">
    <cfRule type="expression" dxfId="363" priority="143">
      <formula>$E40="RO-2"</formula>
    </cfRule>
    <cfRule type="expression" dxfId="362" priority="144">
      <formula>$E40="RO-3"</formula>
    </cfRule>
    <cfRule type="expression" dxfId="361" priority="145">
      <formula>$E40="RO-Z"</formula>
    </cfRule>
    <cfRule type="expression" dxfId="360" priority="146">
      <formula>$E40="RO-1"</formula>
    </cfRule>
    <cfRule type="expression" dxfId="359" priority="147">
      <formula>$E40="RO-2"</formula>
    </cfRule>
    <cfRule type="expression" dxfId="358" priority="148">
      <formula>$E40="RO-3"</formula>
    </cfRule>
    <cfRule type="expression" dxfId="357" priority="131">
      <formula>$E40="RO-2"</formula>
    </cfRule>
    <cfRule type="expression" dxfId="356" priority="135">
      <formula>$E40="RO-2"</formula>
    </cfRule>
    <cfRule type="expression" dxfId="355" priority="134">
      <formula>$E40="RO-1"</formula>
    </cfRule>
    <cfRule type="expression" dxfId="354" priority="133">
      <formula>$E40="RO-Z"</formula>
    </cfRule>
    <cfRule type="expression" dxfId="353" priority="132">
      <formula>$E40="RO-3"</formula>
    </cfRule>
    <cfRule type="expression" dxfId="352" priority="130">
      <formula>$E40="RO-1"</formula>
    </cfRule>
    <cfRule type="expression" dxfId="351" priority="141">
      <formula>$E40="RO-Z"</formula>
    </cfRule>
    <cfRule type="expression" dxfId="350" priority="128">
      <formula>$E40="RO-3"</formula>
    </cfRule>
    <cfRule type="expression" dxfId="349" priority="127">
      <formula>$E40="RO-2"</formula>
    </cfRule>
    <cfRule type="expression" dxfId="348" priority="126">
      <formula>$E40="RO-1"</formula>
    </cfRule>
    <cfRule type="expression" dxfId="347" priority="125">
      <formula>$E40="RO-Z"</formula>
    </cfRule>
    <cfRule type="expression" dxfId="346" priority="124">
      <formula>$E40="RO-3"</formula>
    </cfRule>
    <cfRule type="expression" dxfId="345" priority="123">
      <formula>$E40="RO-2"</formula>
    </cfRule>
    <cfRule type="expression" dxfId="344" priority="122">
      <formula>$E40="RO-1"</formula>
    </cfRule>
    <cfRule type="expression" dxfId="343" priority="121">
      <formula>$E40="RO-Z"</formula>
    </cfRule>
    <cfRule type="expression" dxfId="342" priority="136">
      <formula>$E40="RO-3"</formula>
    </cfRule>
    <cfRule type="expression" dxfId="341" priority="140">
      <formula>$E40="RO-3"</formula>
    </cfRule>
    <cfRule type="expression" dxfId="340" priority="139">
      <formula>$E40="RO-2"</formula>
    </cfRule>
    <cfRule type="expression" dxfId="339" priority="138">
      <formula>$E40="RO-1"</formula>
    </cfRule>
    <cfRule type="expression" dxfId="338" priority="137">
      <formula>$E40="RO-Z"</formula>
    </cfRule>
    <cfRule type="expression" dxfId="337" priority="142">
      <formula>$E40="RO-1"</formula>
    </cfRule>
    <cfRule type="expression" dxfId="336" priority="129">
      <formula>$E40="RO-Z"</formula>
    </cfRule>
  </conditionalFormatting>
  <conditionalFormatting sqref="G40:G41">
    <cfRule type="expression" dxfId="335" priority="149">
      <formula>$E40="RO-Z"</formula>
    </cfRule>
    <cfRule type="expression" dxfId="334" priority="151">
      <formula>$E40="RO-2"</formula>
    </cfRule>
    <cfRule type="expression" dxfId="333" priority="152">
      <formula>$E40="RO-3"</formula>
    </cfRule>
    <cfRule type="expression" dxfId="332" priority="150">
      <formula>$E40="RO-1"</formula>
    </cfRule>
  </conditionalFormatting>
  <conditionalFormatting sqref="G41">
    <cfRule type="expression" dxfId="331" priority="183">
      <formula>$E41="RO-2"</formula>
    </cfRule>
    <cfRule type="expression" dxfId="330" priority="184">
      <formula>$E41="RO-3"</formula>
    </cfRule>
    <cfRule type="expression" dxfId="329" priority="185">
      <formula>$E41="RO-Z"</formula>
    </cfRule>
    <cfRule type="expression" dxfId="328" priority="186">
      <formula>$E41="RO-1"</formula>
    </cfRule>
    <cfRule type="expression" dxfId="327" priority="187">
      <formula>$E41="RO-2"</formula>
    </cfRule>
    <cfRule type="expression" dxfId="326" priority="188">
      <formula>$E41="RO-3"</formula>
    </cfRule>
    <cfRule type="expression" dxfId="325" priority="189">
      <formula>$E41="RO-Z"</formula>
    </cfRule>
    <cfRule type="expression" dxfId="324" priority="190">
      <formula>$E41="RO-1"</formula>
    </cfRule>
    <cfRule type="expression" dxfId="323" priority="191">
      <formula>$E41="RO-2"</formula>
    </cfRule>
    <cfRule type="expression" dxfId="322" priority="192">
      <formula>$E41="RO-3"</formula>
    </cfRule>
    <cfRule type="expression" dxfId="321" priority="193">
      <formula>$E41="RO-Z"</formula>
    </cfRule>
    <cfRule type="expression" dxfId="320" priority="194">
      <formula>$E41="RO-1"</formula>
    </cfRule>
    <cfRule type="expression" dxfId="319" priority="195">
      <formula>$E41="RO-2"</formula>
    </cfRule>
    <cfRule type="expression" dxfId="318" priority="181">
      <formula>$E41="RO-Z"</formula>
    </cfRule>
    <cfRule type="expression" dxfId="317" priority="197">
      <formula>$E41="RO-Z"</formula>
    </cfRule>
    <cfRule type="expression" dxfId="316" priority="198">
      <formula>$E41="RO-1"</formula>
    </cfRule>
    <cfRule type="expression" dxfId="315" priority="199">
      <formula>$E41="RO-2"</formula>
    </cfRule>
    <cfRule type="expression" dxfId="314" priority="200">
      <formula>$E41="RO-3"</formula>
    </cfRule>
    <cfRule type="expression" dxfId="313" priority="201">
      <formula>$E41="RO-Z"</formula>
    </cfRule>
    <cfRule type="expression" dxfId="312" priority="202">
      <formula>$E41="RO-1"</formula>
    </cfRule>
    <cfRule type="expression" dxfId="311" priority="196">
      <formula>$E41="RO-3"</formula>
    </cfRule>
    <cfRule type="expression" dxfId="310" priority="204">
      <formula>$E41="RO-3"</formula>
    </cfRule>
    <cfRule type="expression" dxfId="309" priority="205">
      <formula>$E41="RO-Z"</formula>
    </cfRule>
    <cfRule type="expression" dxfId="308" priority="206">
      <formula>$E41="RO-1"</formula>
    </cfRule>
    <cfRule type="expression" dxfId="307" priority="207">
      <formula>$E41="RO-2"</formula>
    </cfRule>
    <cfRule type="expression" dxfId="306" priority="208">
      <formula>$E41="RO-3"</formula>
    </cfRule>
    <cfRule type="expression" dxfId="305" priority="182">
      <formula>$E41="RO-1"</formula>
    </cfRule>
    <cfRule type="expression" dxfId="304" priority="203">
      <formula>$E41="RO-2"</formula>
    </cfRule>
  </conditionalFormatting>
  <conditionalFormatting sqref="G44">
    <cfRule type="expression" dxfId="303" priority="211">
      <formula>$E44="RO-2"</formula>
    </cfRule>
    <cfRule type="expression" dxfId="302" priority="212">
      <formula>$E44="RO-3"</formula>
    </cfRule>
    <cfRule type="expression" dxfId="301" priority="213">
      <formula>$E44="RO-Z"</formula>
    </cfRule>
    <cfRule type="expression" dxfId="300" priority="214">
      <formula>$E44="RO-1"</formula>
    </cfRule>
    <cfRule type="expression" dxfId="299" priority="215">
      <formula>$E44="RO-2"</formula>
    </cfRule>
    <cfRule type="expression" dxfId="298" priority="216">
      <formula>$E44="RO-3"</formula>
    </cfRule>
    <cfRule type="expression" dxfId="297" priority="217">
      <formula>$E44="RO-Z"</formula>
    </cfRule>
    <cfRule type="expression" dxfId="296" priority="218">
      <formula>$E44="RO-1"</formula>
    </cfRule>
    <cfRule type="expression" dxfId="295" priority="219">
      <formula>$E44="RO-2"</formula>
    </cfRule>
    <cfRule type="expression" dxfId="294" priority="220">
      <formula>$E44="RO-3"</formula>
    </cfRule>
    <cfRule type="expression" dxfId="293" priority="221">
      <formula>$E44="RO-Z"</formula>
    </cfRule>
    <cfRule type="expression" dxfId="292" priority="222">
      <formula>$E44="RO-1"</formula>
    </cfRule>
    <cfRule type="expression" dxfId="291" priority="223">
      <formula>$E44="RO-2"</formula>
    </cfRule>
    <cfRule type="expression" dxfId="290" priority="224">
      <formula>$E44="RO-3"</formula>
    </cfRule>
    <cfRule type="expression" dxfId="289" priority="225">
      <formula>$E44="RO-Z"</formula>
    </cfRule>
    <cfRule type="expression" dxfId="288" priority="226">
      <formula>$E44="RO-1"</formula>
    </cfRule>
    <cfRule type="expression" dxfId="287" priority="227">
      <formula>$E44="RO-2"</formula>
    </cfRule>
    <cfRule type="expression" dxfId="286" priority="228">
      <formula>$E44="RO-3"</formula>
    </cfRule>
    <cfRule type="expression" dxfId="285" priority="229">
      <formula>$E44="RO-Z"</formula>
    </cfRule>
    <cfRule type="expression" dxfId="284" priority="230">
      <formula>$E44="RO-1"</formula>
    </cfRule>
    <cfRule type="expression" dxfId="283" priority="231">
      <formula>$E44="RO-2"</formula>
    </cfRule>
    <cfRule type="expression" dxfId="282" priority="232">
      <formula>$E44="RO-3"</formula>
    </cfRule>
    <cfRule type="expression" dxfId="281" priority="233">
      <formula>$E44="RO-Z"</formula>
    </cfRule>
    <cfRule type="expression" dxfId="280" priority="234">
      <formula>$E44="RO-1"</formula>
    </cfRule>
    <cfRule type="expression" dxfId="279" priority="235">
      <formula>$E44="RO-2"</formula>
    </cfRule>
    <cfRule type="expression" dxfId="278" priority="236">
      <formula>$E44="RO-3"</formula>
    </cfRule>
    <cfRule type="expression" dxfId="277" priority="237">
      <formula>$E44="RO-Z"</formula>
    </cfRule>
    <cfRule type="expression" dxfId="276" priority="238">
      <formula>$E44="RO-1"</formula>
    </cfRule>
    <cfRule type="expression" dxfId="275" priority="239">
      <formula>$E44="RO-2"</formula>
    </cfRule>
    <cfRule type="expression" dxfId="274" priority="240">
      <formula>$E44="RO-3"</formula>
    </cfRule>
    <cfRule type="expression" dxfId="273" priority="210">
      <formula>$E44="RO-1"</formula>
    </cfRule>
    <cfRule type="expression" dxfId="272" priority="209">
      <formula>$E44="RO-Z"</formula>
    </cfRule>
  </conditionalFormatting>
  <conditionalFormatting sqref="G46">
    <cfRule type="expression" dxfId="271" priority="243">
      <formula>$E46="RO-2"</formula>
    </cfRule>
    <cfRule type="expression" dxfId="270" priority="244">
      <formula>$E46="RO-3"</formula>
    </cfRule>
    <cfRule type="expression" dxfId="269" priority="245">
      <formula>$E46="RO-Z"</formula>
    </cfRule>
    <cfRule type="expression" dxfId="268" priority="246">
      <formula>$E46="RO-1"</formula>
    </cfRule>
    <cfRule type="expression" dxfId="267" priority="247">
      <formula>$E46="RO-2"</formula>
    </cfRule>
    <cfRule type="expression" dxfId="266" priority="248">
      <formula>$E46="RO-3"</formula>
    </cfRule>
    <cfRule type="expression" dxfId="265" priority="249">
      <formula>$E46="RO-Z"</formula>
    </cfRule>
    <cfRule type="expression" dxfId="264" priority="250">
      <formula>$E46="RO-1"</formula>
    </cfRule>
    <cfRule type="expression" dxfId="263" priority="251">
      <formula>$E46="RO-2"</formula>
    </cfRule>
    <cfRule type="expression" dxfId="262" priority="252">
      <formula>$E46="RO-3"</formula>
    </cfRule>
    <cfRule type="expression" dxfId="261" priority="253">
      <formula>$E46="RO-Z"</formula>
    </cfRule>
    <cfRule type="expression" dxfId="260" priority="254">
      <formula>$E46="RO-1"</formula>
    </cfRule>
    <cfRule type="expression" dxfId="259" priority="255">
      <formula>$E46="RO-2"</formula>
    </cfRule>
    <cfRule type="expression" dxfId="258" priority="256">
      <formula>$E46="RO-3"</formula>
    </cfRule>
    <cfRule type="expression" dxfId="257" priority="257">
      <formula>$E46="RO-Z"</formula>
    </cfRule>
    <cfRule type="expression" dxfId="256" priority="258">
      <formula>$E46="RO-1"</formula>
    </cfRule>
    <cfRule type="expression" dxfId="255" priority="259">
      <formula>$E46="RO-2"</formula>
    </cfRule>
    <cfRule type="expression" dxfId="254" priority="260">
      <formula>$E46="RO-3"</formula>
    </cfRule>
    <cfRule type="expression" dxfId="253" priority="261">
      <formula>$E46="RO-Z"</formula>
    </cfRule>
    <cfRule type="expression" dxfId="252" priority="262">
      <formula>$E46="RO-1"</formula>
    </cfRule>
    <cfRule type="expression" dxfId="251" priority="263">
      <formula>$E46="RO-2"</formula>
    </cfRule>
    <cfRule type="expression" dxfId="250" priority="271">
      <formula>$E46="RO-2"</formula>
    </cfRule>
    <cfRule type="expression" dxfId="249" priority="272">
      <formula>$E46="RO-3"</formula>
    </cfRule>
    <cfRule type="expression" dxfId="248" priority="270">
      <formula>$E46="RO-1"</formula>
    </cfRule>
    <cfRule type="expression" dxfId="247" priority="264">
      <formula>$E46="RO-3"</formula>
    </cfRule>
    <cfRule type="expression" dxfId="246" priority="269">
      <formula>$E46="RO-Z"</formula>
    </cfRule>
    <cfRule type="expression" dxfId="245" priority="268">
      <formula>$E46="RO-3"</formula>
    </cfRule>
    <cfRule type="expression" dxfId="244" priority="267">
      <formula>$E46="RO-2"</formula>
    </cfRule>
    <cfRule type="expression" dxfId="243" priority="266">
      <formula>$E46="RO-1"</formula>
    </cfRule>
    <cfRule type="expression" dxfId="242" priority="265">
      <formula>$E46="RO-Z"</formula>
    </cfRule>
    <cfRule type="expression" dxfId="241" priority="241">
      <formula>$E46="RO-Z"</formula>
    </cfRule>
    <cfRule type="expression" dxfId="240" priority="242">
      <formula>$E46="RO-1"</formula>
    </cfRule>
  </conditionalFormatting>
  <conditionalFormatting sqref="G48:G56">
    <cfRule type="expression" dxfId="239" priority="391">
      <formula>$E48="RO-2"</formula>
    </cfRule>
    <cfRule type="expression" dxfId="238" priority="392">
      <formula>$E48="RO-3"</formula>
    </cfRule>
    <cfRule type="expression" dxfId="237" priority="393">
      <formula>$E48="RO-Z"</formula>
    </cfRule>
    <cfRule type="expression" dxfId="236" priority="394">
      <formula>$E48="RO-1"</formula>
    </cfRule>
    <cfRule type="expression" dxfId="235" priority="395">
      <formula>$E48="RO-2"</formula>
    </cfRule>
    <cfRule type="expression" dxfId="234" priority="396">
      <formula>$E48="RO-3"</formula>
    </cfRule>
    <cfRule type="expression" dxfId="233" priority="397">
      <formula>$E48="RO-Z"</formula>
    </cfRule>
    <cfRule type="expression" dxfId="232" priority="399">
      <formula>$E48="RO-2"</formula>
    </cfRule>
    <cfRule type="expression" dxfId="231" priority="400">
      <formula>$E48="RO-3"</formula>
    </cfRule>
    <cfRule type="expression" dxfId="230" priority="401">
      <formula>$E48="Nic"</formula>
    </cfRule>
    <cfRule type="expression" dxfId="229" priority="402">
      <formula>$E48="RO-V"</formula>
    </cfRule>
    <cfRule type="expression" dxfId="228" priority="403">
      <formula>$E48="RO-Z"</formula>
    </cfRule>
    <cfRule type="expression" dxfId="227" priority="404">
      <formula>$E48="RO-1"</formula>
    </cfRule>
    <cfRule type="expression" dxfId="226" priority="405">
      <formula>$E48="RO-2"</formula>
    </cfRule>
    <cfRule type="expression" dxfId="225" priority="406">
      <formula>$E48="RO-3"</formula>
    </cfRule>
    <cfRule type="expression" dxfId="224" priority="407">
      <formula>$E48="RO-Z"</formula>
    </cfRule>
    <cfRule type="expression" dxfId="223" priority="408">
      <formula>$E48="RO-1"</formula>
    </cfRule>
    <cfRule type="expression" dxfId="222" priority="409">
      <formula>$E48="RO-2"</formula>
    </cfRule>
    <cfRule type="expression" dxfId="221" priority="410">
      <formula>$E48="RO-3"</formula>
    </cfRule>
    <cfRule type="expression" dxfId="220" priority="411">
      <formula>$E48="Nic"</formula>
    </cfRule>
    <cfRule type="expression" dxfId="219" priority="412">
      <formula>$E48="RO-V"</formula>
    </cfRule>
    <cfRule type="expression" dxfId="218" priority="413">
      <formula>$E48="RO-Z"</formula>
    </cfRule>
    <cfRule type="expression" dxfId="217" priority="414">
      <formula>$E48="RO-1"</formula>
    </cfRule>
    <cfRule type="expression" dxfId="216" priority="415">
      <formula>$E48="RO-2"</formula>
    </cfRule>
    <cfRule type="expression" dxfId="215" priority="416">
      <formula>$E48="RO-3"</formula>
    </cfRule>
    <cfRule type="expression" dxfId="214" priority="417">
      <formula>$E48="RO-Z"</formula>
    </cfRule>
    <cfRule type="expression" dxfId="213" priority="418">
      <formula>$E48="RO-1"</formula>
    </cfRule>
    <cfRule type="expression" dxfId="212" priority="419">
      <formula>$E48="RO-2"</formula>
    </cfRule>
    <cfRule type="expression" dxfId="211" priority="420">
      <formula>$E48="RO-3"</formula>
    </cfRule>
    <cfRule type="expression" dxfId="210" priority="398">
      <formula>$E48="RO-1"</formula>
    </cfRule>
    <cfRule type="expression" dxfId="209" priority="381">
      <formula>$E48="RO-Z"</formula>
    </cfRule>
    <cfRule type="expression" dxfId="208" priority="382">
      <formula>$E48="RO-1"</formula>
    </cfRule>
    <cfRule type="expression" dxfId="207" priority="383">
      <formula>$E48="RO-2"</formula>
    </cfRule>
    <cfRule type="expression" dxfId="206" priority="384">
      <formula>$E48="RO-3"</formula>
    </cfRule>
    <cfRule type="expression" dxfId="205" priority="385">
      <formula>$E48="RO-Z"</formula>
    </cfRule>
    <cfRule type="expression" dxfId="204" priority="386">
      <formula>$E48="RO-1"</formula>
    </cfRule>
    <cfRule type="expression" dxfId="203" priority="387">
      <formula>$E48="RO-2"</formula>
    </cfRule>
    <cfRule type="expression" dxfId="202" priority="388">
      <formula>$E48="RO-3"</formula>
    </cfRule>
    <cfRule type="expression" dxfId="201" priority="389">
      <formula>$E48="RO-Z"</formula>
    </cfRule>
    <cfRule type="expression" dxfId="200" priority="390">
      <formula>$E48="RO-1"</formula>
    </cfRule>
  </conditionalFormatting>
  <conditionalFormatting sqref="G50">
    <cfRule type="expression" dxfId="199" priority="348">
      <formula>$E50="RO-3"</formula>
    </cfRule>
    <cfRule type="expression" dxfId="198" priority="371">
      <formula>$E50="Nic"</formula>
    </cfRule>
    <cfRule type="expression" dxfId="197" priority="372">
      <formula>$E50="RO-V"</formula>
    </cfRule>
    <cfRule type="expression" dxfId="196" priority="30">
      <formula>$E50="RO-1"</formula>
    </cfRule>
    <cfRule type="expression" dxfId="195" priority="374">
      <formula>$E50="RO-1"</formula>
    </cfRule>
    <cfRule type="expression" dxfId="194" priority="375">
      <formula>$E50="RO-2"</formula>
    </cfRule>
    <cfRule type="expression" dxfId="193" priority="376">
      <formula>$E50="RO-3"</formula>
    </cfRule>
    <cfRule type="expression" dxfId="192" priority="377">
      <formula>$E50="RO-Z"</formula>
    </cfRule>
    <cfRule type="expression" dxfId="191" priority="378">
      <formula>$E50="RO-1"</formula>
    </cfRule>
    <cfRule type="expression" dxfId="190" priority="379">
      <formula>$E50="RO-2"</formula>
    </cfRule>
    <cfRule type="expression" dxfId="189" priority="380">
      <formula>$E50="RO-3"</formula>
    </cfRule>
    <cfRule type="expression" dxfId="188" priority="31">
      <formula>$E50="RO-2"</formula>
    </cfRule>
    <cfRule type="expression" dxfId="187" priority="32">
      <formula>$E50="RO-3"</formula>
    </cfRule>
    <cfRule type="expression" dxfId="186" priority="33">
      <formula>$E50="Nic"</formula>
    </cfRule>
    <cfRule type="expression" dxfId="185" priority="34">
      <formula>$E50="RO-V"</formula>
    </cfRule>
    <cfRule type="expression" dxfId="184" priority="35">
      <formula>$E50="Nic"</formula>
    </cfRule>
    <cfRule type="expression" dxfId="183" priority="36">
      <formula>$E50="RO-V"</formula>
    </cfRule>
    <cfRule type="expression" dxfId="182" priority="25">
      <formula>$E50="RO-Z"</formula>
    </cfRule>
    <cfRule type="expression" dxfId="181" priority="26">
      <formula>$E50="RO-1"</formula>
    </cfRule>
    <cfRule type="expression" dxfId="180" priority="27">
      <formula>$E50="RO-2"</formula>
    </cfRule>
    <cfRule type="expression" dxfId="179" priority="28">
      <formula>$E50="RO-3"</formula>
    </cfRule>
    <cfRule type="expression" dxfId="178" priority="29">
      <formula>$E50="RO-Z"</formula>
    </cfRule>
    <cfRule type="expression" dxfId="177" priority="345">
      <formula>$E50="RO-Z"</formula>
    </cfRule>
    <cfRule type="expression" dxfId="176" priority="346">
      <formula>$E50="RO-1"</formula>
    </cfRule>
    <cfRule type="expression" dxfId="175" priority="347">
      <formula>$E50="RO-2"</formula>
    </cfRule>
    <cfRule type="expression" dxfId="174" priority="373">
      <formula>$E50="RO-Z"</formula>
    </cfRule>
    <cfRule type="expression" dxfId="173" priority="349">
      <formula>$E50="RO-Z"</formula>
    </cfRule>
    <cfRule type="expression" dxfId="172" priority="350">
      <formula>$E50="RO-1"</formula>
    </cfRule>
    <cfRule type="expression" dxfId="171" priority="351">
      <formula>$E50="RO-2"</formula>
    </cfRule>
    <cfRule type="expression" dxfId="170" priority="352">
      <formula>$E50="RO-3"</formula>
    </cfRule>
    <cfRule type="expression" dxfId="169" priority="353">
      <formula>$E50="RO-Z"</formula>
    </cfRule>
    <cfRule type="expression" dxfId="168" priority="354">
      <formula>$E50="RO-1"</formula>
    </cfRule>
    <cfRule type="expression" dxfId="167" priority="355">
      <formula>$E50="RO-2"</formula>
    </cfRule>
    <cfRule type="expression" dxfId="166" priority="356">
      <formula>$E50="RO-3"</formula>
    </cfRule>
    <cfRule type="expression" dxfId="165" priority="357">
      <formula>$E50="RO-Z"</formula>
    </cfRule>
    <cfRule type="expression" dxfId="164" priority="358">
      <formula>$E50="RO-1"</formula>
    </cfRule>
    <cfRule type="expression" dxfId="163" priority="359">
      <formula>$E50="RO-2"</formula>
    </cfRule>
    <cfRule type="expression" dxfId="162" priority="360">
      <formula>$E50="RO-3"</formula>
    </cfRule>
    <cfRule type="expression" dxfId="161" priority="361">
      <formula>$E50="RO-Z"</formula>
    </cfRule>
    <cfRule type="expression" dxfId="160" priority="362">
      <formula>$E50="RO-1"</formula>
    </cfRule>
    <cfRule type="expression" dxfId="159" priority="363">
      <formula>$E50="RO-2"</formula>
    </cfRule>
    <cfRule type="expression" dxfId="158" priority="364">
      <formula>$E50="RO-3"</formula>
    </cfRule>
    <cfRule type="expression" dxfId="157" priority="365">
      <formula>$E50="Nic"</formula>
    </cfRule>
    <cfRule type="expression" dxfId="156" priority="366">
      <formula>$E50="RO-V"</formula>
    </cfRule>
    <cfRule type="expression" dxfId="155" priority="367">
      <formula>$E50="RO-Z"</formula>
    </cfRule>
    <cfRule type="expression" dxfId="154" priority="368">
      <formula>$E50="RO-1"</formula>
    </cfRule>
    <cfRule type="expression" dxfId="153" priority="369">
      <formula>$E50="RO-2"</formula>
    </cfRule>
    <cfRule type="expression" dxfId="152" priority="370">
      <formula>$E50="RO-3"</formula>
    </cfRule>
  </conditionalFormatting>
  <conditionalFormatting sqref="G52">
    <cfRule type="expression" dxfId="151" priority="324">
      <formula>$E52="RO-3"</formula>
    </cfRule>
    <cfRule type="expression" dxfId="150" priority="325">
      <formula>$E52="RO-Z"</formula>
    </cfRule>
    <cfRule type="expression" dxfId="149" priority="326">
      <formula>$E52="RO-1"</formula>
    </cfRule>
    <cfRule type="expression" dxfId="148" priority="327">
      <formula>$E52="RO-2"</formula>
    </cfRule>
    <cfRule type="expression" dxfId="147" priority="328">
      <formula>$E52="RO-3"</formula>
    </cfRule>
    <cfRule type="expression" dxfId="146" priority="329">
      <formula>$E52="Nic"</formula>
    </cfRule>
    <cfRule type="expression" dxfId="145" priority="330">
      <formula>$E52="RO-V"</formula>
    </cfRule>
    <cfRule type="expression" dxfId="144" priority="331">
      <formula>$E52="RO-Z"</formula>
    </cfRule>
    <cfRule type="expression" dxfId="143" priority="332">
      <formula>$E52="RO-1"</formula>
    </cfRule>
    <cfRule type="expression" dxfId="142" priority="333">
      <formula>$E52="RO-2"</formula>
    </cfRule>
    <cfRule type="expression" dxfId="141" priority="334">
      <formula>$E52="RO-3"</formula>
    </cfRule>
    <cfRule type="expression" dxfId="140" priority="335">
      <formula>$E52="Nic"</formula>
    </cfRule>
    <cfRule type="expression" dxfId="139" priority="336">
      <formula>$E52="RO-V"</formula>
    </cfRule>
    <cfRule type="expression" dxfId="138" priority="337">
      <formula>$E52="RO-Z"</formula>
    </cfRule>
    <cfRule type="expression" dxfId="137" priority="338">
      <formula>$E52="RO-1"</formula>
    </cfRule>
    <cfRule type="expression" dxfId="136" priority="339">
      <formula>$E52="RO-2"</formula>
    </cfRule>
    <cfRule type="expression" dxfId="135" priority="340">
      <formula>$E52="RO-3"</formula>
    </cfRule>
    <cfRule type="expression" dxfId="134" priority="341">
      <formula>$E52="RO-Z"</formula>
    </cfRule>
    <cfRule type="expression" dxfId="133" priority="342">
      <formula>$E52="RO-1"</formula>
    </cfRule>
    <cfRule type="expression" dxfId="132" priority="343">
      <formula>$E52="RO-2"</formula>
    </cfRule>
    <cfRule type="expression" dxfId="131" priority="344">
      <formula>$E52="RO-3"</formula>
    </cfRule>
    <cfRule type="expression" dxfId="130" priority="323">
      <formula>$E52="RO-2"</formula>
    </cfRule>
    <cfRule type="expression" dxfId="129" priority="315">
      <formula>$E52="RO-2"</formula>
    </cfRule>
    <cfRule type="expression" dxfId="128" priority="316">
      <formula>$E52="RO-3"</formula>
    </cfRule>
    <cfRule type="expression" dxfId="127" priority="317">
      <formula>$E52="RO-Z"</formula>
    </cfRule>
    <cfRule type="expression" dxfId="126" priority="318">
      <formula>$E52="RO-1"</formula>
    </cfRule>
    <cfRule type="expression" dxfId="125" priority="319">
      <formula>$E52="RO-2"</formula>
    </cfRule>
    <cfRule type="expression" dxfId="124" priority="320">
      <formula>$E52="RO-3"</formula>
    </cfRule>
    <cfRule type="expression" dxfId="123" priority="321">
      <formula>$E52="RO-Z"</formula>
    </cfRule>
    <cfRule type="expression" dxfId="122" priority="322">
      <formula>$E52="RO-1"</formula>
    </cfRule>
    <cfRule type="expression" dxfId="121" priority="8">
      <formula>$E52="RO-3"</formula>
    </cfRule>
    <cfRule type="expression" dxfId="120" priority="1">
      <formula>$E52="RO-Z"</formula>
    </cfRule>
    <cfRule type="expression" dxfId="119" priority="12">
      <formula>$E52="RO-V"</formula>
    </cfRule>
    <cfRule type="expression" dxfId="118" priority="11">
      <formula>$E52="Nic"</formula>
    </cfRule>
    <cfRule type="expression" dxfId="117" priority="10">
      <formula>$E52="RO-V"</formula>
    </cfRule>
    <cfRule type="expression" dxfId="116" priority="9">
      <formula>$E52="Nic"</formula>
    </cfRule>
    <cfRule type="expression" dxfId="115" priority="7">
      <formula>$E52="RO-2"</formula>
    </cfRule>
    <cfRule type="expression" dxfId="114" priority="6">
      <formula>$E52="RO-1"</formula>
    </cfRule>
    <cfRule type="expression" dxfId="113" priority="5">
      <formula>$E52="RO-Z"</formula>
    </cfRule>
    <cfRule type="expression" dxfId="112" priority="4">
      <formula>$E52="RO-3"</formula>
    </cfRule>
    <cfRule type="expression" dxfId="111" priority="3">
      <formula>$E52="RO-2"</formula>
    </cfRule>
    <cfRule type="expression" dxfId="110" priority="2">
      <formula>$E52="RO-1"</formula>
    </cfRule>
    <cfRule type="expression" dxfId="109" priority="313">
      <formula>$E52="RO-Z"</formula>
    </cfRule>
    <cfRule type="expression" dxfId="108" priority="314">
      <formula>$E52="RO-1"</formula>
    </cfRule>
  </conditionalFormatting>
  <conditionalFormatting sqref="G52:G53">
    <cfRule type="expression" dxfId="107" priority="77">
      <formula>$E52="RO-Z"</formula>
    </cfRule>
    <cfRule type="expression" dxfId="106" priority="80">
      <formula>$E52="RO-3"</formula>
    </cfRule>
    <cfRule type="expression" dxfId="105" priority="79">
      <formula>$E52="RO-2"</formula>
    </cfRule>
    <cfRule type="expression" dxfId="104" priority="78">
      <formula>$E52="RO-1"</formula>
    </cfRule>
  </conditionalFormatting>
  <conditionalFormatting sqref="G53">
    <cfRule type="expression" dxfId="103" priority="67">
      <formula>$E53="Nic"</formula>
    </cfRule>
    <cfRule type="expression" dxfId="102" priority="76">
      <formula>$E53="RO-3"</formula>
    </cfRule>
    <cfRule type="expression" dxfId="101" priority="75">
      <formula>$E53="RO-2"</formula>
    </cfRule>
    <cfRule type="expression" dxfId="100" priority="74">
      <formula>$E53="RO-1"</formula>
    </cfRule>
    <cfRule type="expression" dxfId="99" priority="56">
      <formula>$E53="RO-3"</formula>
    </cfRule>
    <cfRule type="expression" dxfId="98" priority="55">
      <formula>$E53="RO-2"</formula>
    </cfRule>
    <cfRule type="expression" dxfId="97" priority="54">
      <formula>$E53="RO-1"</formula>
    </cfRule>
    <cfRule type="expression" dxfId="96" priority="53">
      <formula>$E53="RO-Z"</formula>
    </cfRule>
    <cfRule type="expression" dxfId="95" priority="52">
      <formula>$E53="RO-3"</formula>
    </cfRule>
    <cfRule type="expression" dxfId="94" priority="71">
      <formula>$E53="RO-2"</formula>
    </cfRule>
    <cfRule type="expression" dxfId="93" priority="51">
      <formula>$E53="RO-2"</formula>
    </cfRule>
    <cfRule type="expression" dxfId="92" priority="50">
      <formula>$E53="RO-1"</formula>
    </cfRule>
    <cfRule type="expression" dxfId="91" priority="49">
      <formula>$E53="RO-Z"</formula>
    </cfRule>
    <cfRule type="expression" dxfId="90" priority="73">
      <formula>$E53="RO-Z"</formula>
    </cfRule>
    <cfRule type="expression" dxfId="89" priority="63">
      <formula>$E53="RO-Z"</formula>
    </cfRule>
    <cfRule type="expression" dxfId="88" priority="62">
      <formula>$E53="RO-3"</formula>
    </cfRule>
    <cfRule type="expression" dxfId="87" priority="72">
      <formula>$E53="RO-3"</formula>
    </cfRule>
    <cfRule type="expression" dxfId="86" priority="69">
      <formula>$E53="RO-Z"</formula>
    </cfRule>
    <cfRule type="expression" dxfId="85" priority="48">
      <formula>$E53="RO-3"</formula>
    </cfRule>
    <cfRule type="expression" dxfId="84" priority="47">
      <formula>$E53="RO-2"</formula>
    </cfRule>
    <cfRule type="expression" dxfId="83" priority="46">
      <formula>$E53="RO-1"</formula>
    </cfRule>
    <cfRule type="expression" dxfId="82" priority="45">
      <formula>$E53="RO-Z"</formula>
    </cfRule>
    <cfRule type="expression" dxfId="81" priority="44">
      <formula>$E53="RO-3"</formula>
    </cfRule>
    <cfRule type="expression" dxfId="80" priority="43">
      <formula>$E53="RO-2"</formula>
    </cfRule>
    <cfRule type="expression" dxfId="79" priority="42">
      <formula>$E53="RO-1"</formula>
    </cfRule>
    <cfRule type="expression" dxfId="78" priority="41">
      <formula>$E53="RO-Z"</formula>
    </cfRule>
    <cfRule type="expression" dxfId="77" priority="60">
      <formula>$E53="RO-1"</formula>
    </cfRule>
    <cfRule type="expression" dxfId="76" priority="59">
      <formula>$E53="RO-Z"</formula>
    </cfRule>
    <cfRule type="expression" dxfId="75" priority="58">
      <formula>$E53="RO-V"</formula>
    </cfRule>
    <cfRule type="expression" dxfId="74" priority="57">
      <formula>$E53="Nic"</formula>
    </cfRule>
    <cfRule type="expression" dxfId="73" priority="66">
      <formula>$E53="RO-3"</formula>
    </cfRule>
    <cfRule type="expression" dxfId="72" priority="68">
      <formula>$E53="RO-V"</formula>
    </cfRule>
    <cfRule type="expression" dxfId="71" priority="61">
      <formula>$E53="RO-2"</formula>
    </cfRule>
    <cfRule type="expression" dxfId="70" priority="65">
      <formula>$E53="RO-2"</formula>
    </cfRule>
    <cfRule type="expression" dxfId="69" priority="64">
      <formula>$E53="RO-1"</formula>
    </cfRule>
    <cfRule type="expression" dxfId="68" priority="70">
      <formula>$E53="RO-1"</formula>
    </cfRule>
  </conditionalFormatting>
  <conditionalFormatting sqref="G53:G55">
    <cfRule type="expression" dxfId="67" priority="20">
      <formula>$E53="RO-3"</formula>
    </cfRule>
    <cfRule type="expression" dxfId="66" priority="19">
      <formula>$E53="RO-2"</formula>
    </cfRule>
    <cfRule type="expression" dxfId="65" priority="18">
      <formula>$E53="RO-1"</formula>
    </cfRule>
    <cfRule type="expression" dxfId="64" priority="17">
      <formula>$E53="RO-Z"</formula>
    </cfRule>
  </conditionalFormatting>
  <conditionalFormatting sqref="G54">
    <cfRule type="expression" dxfId="63" priority="23">
      <formula>$E54="Nic"</formula>
    </cfRule>
    <cfRule type="expression" dxfId="62" priority="24">
      <formula>$E54="RO-V"</formula>
    </cfRule>
    <cfRule type="expression" dxfId="61" priority="14">
      <formula>$E54="RO-1"</formula>
    </cfRule>
    <cfRule type="expression" dxfId="60" priority="13">
      <formula>$E54="RO-Z"</formula>
    </cfRule>
    <cfRule type="expression" dxfId="59" priority="21">
      <formula>$E54="Nic"</formula>
    </cfRule>
    <cfRule type="expression" dxfId="58" priority="22">
      <formula>$E54="RO-V"</formula>
    </cfRule>
    <cfRule type="expression" dxfId="57" priority="16">
      <formula>$E54="RO-3"</formula>
    </cfRule>
    <cfRule type="expression" dxfId="56" priority="15">
      <formula>$E54="RO-2"</formula>
    </cfRule>
  </conditionalFormatting>
  <conditionalFormatting sqref="G55">
    <cfRule type="expression" dxfId="55" priority="296">
      <formula>$E55="RO-1"</formula>
    </cfRule>
    <cfRule type="expression" dxfId="54" priority="297">
      <formula>$E55="RO-2"</formula>
    </cfRule>
    <cfRule type="expression" dxfId="53" priority="282">
      <formula>$E55="RO-1"</formula>
    </cfRule>
    <cfRule type="expression" dxfId="52" priority="307">
      <formula>$E55="RO-2"</formula>
    </cfRule>
    <cfRule type="expression" dxfId="51" priority="306">
      <formula>$E55="RO-1"</formula>
    </cfRule>
    <cfRule type="expression" dxfId="50" priority="305">
      <formula>$E55="RO-Z"</formula>
    </cfRule>
    <cfRule type="expression" dxfId="49" priority="304">
      <formula>$E55="RO-3"</formula>
    </cfRule>
    <cfRule type="expression" dxfId="48" priority="303">
      <formula>$E55="RO-2"</formula>
    </cfRule>
    <cfRule type="expression" dxfId="47" priority="302">
      <formula>$E55="RO-1"</formula>
    </cfRule>
    <cfRule type="expression" dxfId="46" priority="301">
      <formula>$E55="RO-Z"</formula>
    </cfRule>
    <cfRule type="expression" dxfId="45" priority="300">
      <formula>$E55="RO-V"</formula>
    </cfRule>
    <cfRule type="expression" dxfId="44" priority="299">
      <formula>$E55="Nic"</formula>
    </cfRule>
    <cfRule type="expression" dxfId="43" priority="298">
      <formula>$E55="RO-3"</formula>
    </cfRule>
    <cfRule type="expression" dxfId="42" priority="277">
      <formula>$E55="RO-Z"</formula>
    </cfRule>
    <cfRule type="expression" dxfId="41" priority="278">
      <formula>$E55="RO-1"</formula>
    </cfRule>
    <cfRule type="expression" dxfId="40" priority="279">
      <formula>$E55="RO-2"</formula>
    </cfRule>
    <cfRule type="expression" dxfId="39" priority="280">
      <formula>$E55="RO-3"</formula>
    </cfRule>
    <cfRule type="expression" dxfId="38" priority="281">
      <formula>$E55="RO-Z"</formula>
    </cfRule>
    <cfRule type="expression" dxfId="37" priority="283">
      <formula>$E55="RO-2"</formula>
    </cfRule>
    <cfRule type="expression" dxfId="36" priority="284">
      <formula>$E55="RO-3"</formula>
    </cfRule>
    <cfRule type="expression" dxfId="35" priority="285">
      <formula>$E55="RO-Z"</formula>
    </cfRule>
    <cfRule type="expression" dxfId="34" priority="286">
      <formula>$E55="RO-1"</formula>
    </cfRule>
    <cfRule type="expression" dxfId="33" priority="287">
      <formula>$E55="RO-2"</formula>
    </cfRule>
    <cfRule type="expression" dxfId="32" priority="288">
      <formula>$E55="RO-3"</formula>
    </cfRule>
    <cfRule type="expression" dxfId="31" priority="289">
      <formula>$E55="RO-Z"</formula>
    </cfRule>
    <cfRule type="expression" dxfId="30" priority="290">
      <formula>$E55="RO-1"</formula>
    </cfRule>
    <cfRule type="expression" dxfId="29" priority="291">
      <formula>$E55="RO-2"</formula>
    </cfRule>
    <cfRule type="expression" dxfId="28" priority="292">
      <formula>$E55="RO-3"</formula>
    </cfRule>
    <cfRule type="expression" dxfId="27" priority="308">
      <formula>$E55="RO-3"</formula>
    </cfRule>
    <cfRule type="expression" dxfId="26" priority="293">
      <formula>$E55="Nic"</formula>
    </cfRule>
    <cfRule type="expression" dxfId="25" priority="294">
      <formula>$E55="RO-V"</formula>
    </cfRule>
    <cfRule type="expression" dxfId="24" priority="295">
      <formula>$E55="RO-Z"</formula>
    </cfRule>
  </conditionalFormatting>
  <conditionalFormatting sqref="G67:G76 F67:F74">
    <cfRule type="expression" dxfId="23" priority="445">
      <formula>$E67="Nic"</formula>
    </cfRule>
  </conditionalFormatting>
  <conditionalFormatting sqref="G68">
    <cfRule type="expression" dxfId="22" priority="434">
      <formula>$E68="RO-1"</formula>
    </cfRule>
    <cfRule type="expression" dxfId="21" priority="435">
      <formula>$E68="RO-2"</formula>
    </cfRule>
    <cfRule type="expression" dxfId="20" priority="436">
      <formula>$E68="RO-3"</formula>
    </cfRule>
    <cfRule type="expression" dxfId="19" priority="437">
      <formula>$E68="RO-Z"</formula>
    </cfRule>
    <cfRule type="expression" dxfId="18" priority="438">
      <formula>$E68="RO-1"</formula>
    </cfRule>
    <cfRule type="expression" dxfId="17" priority="439">
      <formula>$E68="RO-2"</formula>
    </cfRule>
    <cfRule type="expression" dxfId="16" priority="440">
      <formula>$E68="RO-3"</formula>
    </cfRule>
    <cfRule type="expression" dxfId="15" priority="441">
      <formula>$E68="RO-Z"</formula>
    </cfRule>
    <cfRule type="expression" dxfId="14" priority="442">
      <formula>$E68="RO-1"</formula>
    </cfRule>
    <cfRule type="expression" dxfId="13" priority="443">
      <formula>$E68="RO-2"</formula>
    </cfRule>
    <cfRule type="expression" dxfId="12" priority="444">
      <formula>$E68="RO-3"</formula>
    </cfRule>
    <cfRule type="expression" dxfId="11" priority="433">
      <formula>$E68="RO-Z"</formula>
    </cfRule>
  </conditionalFormatting>
  <conditionalFormatting sqref="G17:H17 G19:G37">
    <cfRule type="expression" dxfId="10" priority="540">
      <formula>$E17="RO-1"</formula>
    </cfRule>
    <cfRule type="expression" dxfId="9" priority="541">
      <formula>$E17="RO-2"</formula>
    </cfRule>
    <cfRule type="expression" dxfId="8" priority="542">
      <formula>$E17="RO-3"</formula>
    </cfRule>
  </conditionalFormatting>
  <conditionalFormatting sqref="I55:I56">
    <cfRule type="expression" dxfId="7" priority="527">
      <formula>$E55="RO-Z"</formula>
    </cfRule>
    <cfRule type="expression" dxfId="6" priority="528">
      <formula>$E55="RO-1"</formula>
    </cfRule>
    <cfRule type="expression" dxfId="5" priority="529">
      <formula>$E55="RO-2"</formula>
    </cfRule>
    <cfRule type="expression" dxfId="4" priority="530">
      <formula>$E55="RO-3"</formula>
    </cfRule>
  </conditionalFormatting>
  <conditionalFormatting sqref="I105:I106">
    <cfRule type="expression" dxfId="3" priority="475">
      <formula>$E105="RO-2"</formula>
    </cfRule>
    <cfRule type="expression" dxfId="2" priority="474">
      <formula>$E105="RO-1"</formula>
    </cfRule>
    <cfRule type="expression" dxfId="1" priority="473">
      <formula>$E105="RO-Z"</formula>
    </cfRule>
    <cfRule type="expression" dxfId="0" priority="476">
      <formula>$E105="RO-3"</formula>
    </cfRule>
  </conditionalFormatting>
  <dataValidations count="2">
    <dataValidation type="list" allowBlank="1" showInputMessage="1" showErrorMessage="1" sqref="I10" xr:uid="{00000000-0002-0000-0100-000000000000}">
      <formula1>"Dle třídy,Celkové"</formula1>
    </dataValidation>
    <dataValidation type="list" allowBlank="1" showInputMessage="1" showErrorMessage="1" sqref="M17:M116" xr:uid="{00000000-0002-0000-0100-000001000000}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 t="str">
        <f ca="1">VLOOKUP($N$8,'Startovní listina'!$A$17:$I$116,9,0)</f>
        <v>Veronika Kučeriková (CZ)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 t="str">
        <f ca="1">VLOOKUP($N$8,'Startovní listina'!$A$17:$F$116,6,0)</f>
        <v>RO-V</v>
      </c>
      <c r="L8" s="521"/>
      <c r="N8" s="120" t="str" cm="1">
        <f t="array" aca="1" ref="N8" ca="1">RIGHT(CELL("názevsouboru",$A$1),LEN(CELL("názevsouboru",$A$1))-FIND("]",CELL("názevsouboru",$A$1)))</f>
        <v>7</v>
      </c>
      <c r="P8" s="119" t="str">
        <f ca="1">VLOOKUP($N$8,'Startovní listina'!$A$17:$I$116,8,0)</f>
        <v>1. START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 t="str">
        <f ca="1">VLOOKUP($N$8,'Startovní listina'!$A$17:$F$116,2,0)</f>
        <v xml:space="preserve">Sajdoková 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 t="str">
        <f ca="1">VLOOKUP($N$8,'Startovní listina'!$A$17:$F$116,4,0)</f>
        <v>Crasna Maaya z Molu Es</v>
      </c>
      <c r="E12" s="492"/>
      <c r="F12" s="492"/>
      <c r="G12" s="492"/>
      <c r="H12" s="492"/>
      <c r="I12" s="493"/>
      <c r="K12" s="522" t="s">
        <v>19</v>
      </c>
      <c r="L12" s="523"/>
      <c r="N12" s="21" t="str">
        <f ca="1">VLOOKUP($N$8,'Startovní listina'!$A$17:$F$116,5,0)</f>
        <v>CSV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318</v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Stůj - okolo psovoda - stůj</v>
      </c>
      <c r="E15" s="507"/>
      <c r="F15" s="507"/>
      <c r="G15" s="507"/>
      <c r="H15" s="507"/>
      <c r="I15" s="508"/>
      <c r="J15" s="511">
        <v>13</v>
      </c>
      <c r="K15" s="512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</v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Čelem vzad psovod vlevo pes vpravo</v>
      </c>
      <c r="E17" s="507"/>
      <c r="F17" s="507"/>
      <c r="G17" s="507"/>
      <c r="H17" s="507"/>
      <c r="I17" s="508"/>
      <c r="J17" s="511">
        <v>14</v>
      </c>
      <c r="K17" s="512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104</v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- 90° obrat vlevo - chůze</v>
      </c>
      <c r="E19" s="515"/>
      <c r="F19" s="515"/>
      <c r="G19" s="515"/>
      <c r="H19" s="515"/>
      <c r="I19" s="516"/>
      <c r="J19" s="511">
        <v>15</v>
      </c>
      <c r="K19" s="512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4</v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Stop - Obejít psa</v>
      </c>
      <c r="E21" s="507"/>
      <c r="F21" s="507"/>
      <c r="G21" s="507"/>
      <c r="H21" s="507"/>
      <c r="I21" s="508"/>
      <c r="J21" s="511">
        <v>16</v>
      </c>
      <c r="K21" s="512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307</v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Zůstaň - stát - odchod</v>
      </c>
      <c r="E23" s="515"/>
      <c r="F23" s="515"/>
      <c r="G23" s="515"/>
      <c r="H23" s="515"/>
      <c r="I23" s="516"/>
      <c r="J23" s="511">
        <v>17</v>
      </c>
      <c r="K23" s="512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215</v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Bez otočení - přivolání k noze</v>
      </c>
      <c r="E25" s="515"/>
      <c r="F25" s="515"/>
      <c r="G25" s="515"/>
      <c r="H25" s="515"/>
      <c r="I25" s="516"/>
      <c r="J25" s="511">
        <v>18</v>
      </c>
      <c r="K25" s="512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11</v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>270° vpravo</v>
      </c>
      <c r="E27" s="515"/>
      <c r="F27" s="515"/>
      <c r="G27" s="515"/>
      <c r="H27" s="515"/>
      <c r="I27" s="516"/>
      <c r="J27" s="511">
        <v>19</v>
      </c>
      <c r="K27" s="512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23</v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Obejití psovoda - Stop</v>
      </c>
      <c r="E29" s="515"/>
      <c r="F29" s="515"/>
      <c r="G29" s="515"/>
      <c r="H29" s="515"/>
      <c r="I29" s="516"/>
      <c r="J29" s="511">
        <v>20</v>
      </c>
      <c r="K29" s="512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111</v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Slalom jednoduchý s rušivým vlivem</v>
      </c>
      <c r="E31" s="515"/>
      <c r="F31" s="515"/>
      <c r="G31" s="515"/>
      <c r="H31" s="515"/>
      <c r="I31" s="516"/>
      <c r="J31" s="511">
        <v>21</v>
      </c>
      <c r="K31" s="512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13</v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360° vpravo</v>
      </c>
      <c r="E33" s="515"/>
      <c r="F33" s="515"/>
      <c r="G33" s="515"/>
      <c r="H33" s="515"/>
      <c r="I33" s="516"/>
      <c r="J33" s="511">
        <v>22</v>
      </c>
      <c r="K33" s="512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2</v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Stop - Lehni</v>
      </c>
      <c r="E35" s="515"/>
      <c r="F35" s="515"/>
      <c r="G35" s="515"/>
      <c r="H35" s="515"/>
      <c r="I35" s="516"/>
      <c r="J35" s="511">
        <v>23</v>
      </c>
      <c r="K35" s="512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221a</v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Předsednutí - stůj - 1,2,3 kroky zpět - Pes vpravo okolo (psovoda) stop</v>
      </c>
      <c r="E37" s="515"/>
      <c r="F37" s="515"/>
      <c r="G37" s="515"/>
      <c r="H37" s="515"/>
      <c r="I37" s="516"/>
      <c r="J37" s="511">
        <v>24</v>
      </c>
      <c r="K37" s="512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1:R43"/>
  <sheetViews>
    <sheetView zoomScale="90" zoomScaleNormal="90" workbookViewId="0">
      <selection activeCell="V30" sqref="V30"/>
    </sheetView>
  </sheetViews>
  <sheetFormatPr defaultColWidth="9.109375" defaultRowHeight="14.4" x14ac:dyDescent="0.3"/>
  <cols>
    <col min="1" max="1" width="1" style="39" customWidth="1"/>
    <col min="2" max="2" width="4.33203125" style="39" customWidth="1"/>
    <col min="3" max="3" width="8.88671875" style="39" customWidth="1"/>
    <col min="4" max="4" width="2.109375" style="39" customWidth="1"/>
    <col min="5" max="6" width="9.109375" style="39"/>
    <col min="7" max="7" width="7.6640625" style="39" customWidth="1"/>
    <col min="8" max="8" width="4.44140625" style="39" customWidth="1"/>
    <col min="9" max="9" width="2.33203125" style="39" customWidth="1"/>
    <col min="10" max="10" width="0.88671875" style="39" customWidth="1"/>
    <col min="11" max="11" width="3.5546875" style="39" customWidth="1"/>
    <col min="12" max="12" width="7" style="39" customWidth="1"/>
    <col min="13" max="13" width="0.5546875" style="39" customWidth="1"/>
    <col min="14" max="14" width="11.109375" style="39" customWidth="1"/>
    <col min="15" max="15" width="0.5546875" style="39" customWidth="1"/>
    <col min="16" max="16" width="9.109375" style="39"/>
    <col min="17" max="17" width="10.6640625" style="39" customWidth="1"/>
    <col min="18" max="18" width="7.33203125" style="39" customWidth="1"/>
    <col min="19" max="19" width="0.5546875" style="39" customWidth="1"/>
    <col min="20" max="16384" width="9.109375" style="39"/>
  </cols>
  <sheetData>
    <row r="1" spans="2:18" ht="2.25" customHeight="1" x14ac:dyDescent="0.3"/>
    <row r="2" spans="2:18" ht="21.75" customHeight="1" x14ac:dyDescent="0.45">
      <c r="C2" s="289" t="s">
        <v>15</v>
      </c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</row>
    <row r="3" spans="2:18" ht="3" customHeight="1" x14ac:dyDescent="0.45">
      <c r="C3" s="40"/>
    </row>
    <row r="4" spans="2:18" ht="21.75" customHeight="1" x14ac:dyDescent="0.3">
      <c r="B4" s="268" t="s">
        <v>5</v>
      </c>
      <c r="C4" s="268"/>
      <c r="D4" s="290"/>
      <c r="E4" s="291"/>
      <c r="F4" s="291"/>
      <c r="G4" s="291"/>
      <c r="H4" s="291"/>
      <c r="I4" s="292"/>
      <c r="J4" s="41"/>
      <c r="K4" s="293" t="s">
        <v>16</v>
      </c>
      <c r="L4" s="293"/>
      <c r="M4" s="42"/>
      <c r="N4" s="294" t="str">
        <f>'Startovní listina'!C8</f>
        <v>29. - 30. 06. 2024</v>
      </c>
      <c r="O4" s="270"/>
      <c r="P4" s="271"/>
      <c r="Q4" s="42"/>
      <c r="R4" s="42"/>
    </row>
    <row r="5" spans="2:18" ht="3.75" customHeight="1" x14ac:dyDescent="0.3">
      <c r="B5" s="41"/>
      <c r="C5" s="41"/>
      <c r="D5" s="49"/>
      <c r="E5" s="49"/>
      <c r="F5" s="49"/>
      <c r="G5" s="49"/>
      <c r="H5" s="49"/>
      <c r="I5" s="49"/>
      <c r="J5" s="41"/>
      <c r="K5" s="41"/>
      <c r="L5" s="41"/>
      <c r="M5" s="41"/>
      <c r="N5" s="41"/>
      <c r="O5" s="41"/>
      <c r="P5" s="41"/>
      <c r="Q5" s="41"/>
      <c r="R5" s="41"/>
    </row>
    <row r="6" spans="2:18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J6" s="41"/>
      <c r="K6" s="272" t="s">
        <v>12</v>
      </c>
      <c r="L6" s="272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">
      <c r="B7" s="43"/>
      <c r="C7" s="44"/>
      <c r="D7" s="49"/>
      <c r="E7" s="49"/>
      <c r="F7" s="49"/>
      <c r="G7" s="49"/>
      <c r="H7" s="49"/>
      <c r="I7" s="49"/>
      <c r="J7" s="41"/>
      <c r="K7" s="26"/>
      <c r="L7" s="26"/>
      <c r="M7" s="26"/>
      <c r="N7" s="26"/>
      <c r="O7" s="26"/>
      <c r="P7" s="26"/>
      <c r="Q7" s="26"/>
      <c r="R7" s="26"/>
    </row>
    <row r="8" spans="2:18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J8" s="41"/>
      <c r="K8" s="295"/>
      <c r="L8" s="296"/>
      <c r="M8" s="26"/>
      <c r="N8" s="31"/>
      <c r="O8" s="26"/>
      <c r="P8" s="119"/>
      <c r="Q8" s="113"/>
      <c r="R8" s="113"/>
    </row>
    <row r="9" spans="2:18" ht="3" customHeight="1" x14ac:dyDescent="0.3">
      <c r="B9" s="43"/>
      <c r="C9" s="44"/>
      <c r="D9" s="41"/>
      <c r="E9" s="41"/>
      <c r="F9" s="41"/>
      <c r="G9" s="41"/>
      <c r="H9" s="41"/>
      <c r="I9" s="41"/>
      <c r="J9" s="41"/>
      <c r="K9" s="26"/>
      <c r="L9" s="26"/>
      <c r="M9" s="26"/>
      <c r="N9" s="26"/>
      <c r="O9" s="26"/>
      <c r="P9" s="113"/>
      <c r="Q9" s="113"/>
      <c r="R9" s="113"/>
    </row>
    <row r="10" spans="2:18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J10" s="41"/>
      <c r="K10" s="272" t="s">
        <v>18</v>
      </c>
      <c r="L10" s="272"/>
      <c r="M10" s="26"/>
      <c r="N10" s="29" t="s">
        <v>82</v>
      </c>
      <c r="O10" s="26"/>
      <c r="P10" s="275" t="s">
        <v>342</v>
      </c>
      <c r="Q10" s="276"/>
      <c r="R10" s="277"/>
    </row>
    <row r="11" spans="2:18" ht="3" customHeight="1" x14ac:dyDescent="0.3">
      <c r="B11" s="43"/>
      <c r="C11" s="44"/>
      <c r="D11" s="41"/>
      <c r="E11" s="41"/>
      <c r="F11" s="41"/>
      <c r="G11" s="41"/>
      <c r="H11" s="41"/>
      <c r="I11" s="41"/>
      <c r="J11" s="41"/>
      <c r="K11" s="26"/>
      <c r="L11" s="26"/>
      <c r="M11" s="26"/>
      <c r="N11" s="26"/>
      <c r="O11" s="26"/>
      <c r="P11" s="278"/>
      <c r="Q11" s="279"/>
      <c r="R11" s="280"/>
    </row>
    <row r="12" spans="2:18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J12" s="41"/>
      <c r="K12" s="273" t="s">
        <v>19</v>
      </c>
      <c r="L12" s="274"/>
      <c r="M12" s="26"/>
      <c r="N12" s="31"/>
      <c r="O12" s="26"/>
      <c r="P12" s="281"/>
      <c r="Q12" s="282"/>
      <c r="R12" s="283"/>
    </row>
    <row r="13" spans="2:18" ht="3.75" customHeight="1" thickBot="1" x14ac:dyDescent="0.35"/>
    <row r="14" spans="2:18" ht="15" thickBot="1" x14ac:dyDescent="0.35">
      <c r="B14" s="45" t="s">
        <v>20</v>
      </c>
      <c r="C14" s="284" t="s">
        <v>21</v>
      </c>
      <c r="D14" s="284"/>
      <c r="E14" s="284"/>
      <c r="F14" s="284"/>
      <c r="G14" s="284"/>
      <c r="H14" s="285" t="s">
        <v>22</v>
      </c>
      <c r="I14" s="286"/>
      <c r="J14" s="287" t="s">
        <v>20</v>
      </c>
      <c r="K14" s="288"/>
      <c r="L14" s="284" t="s">
        <v>21</v>
      </c>
      <c r="M14" s="284"/>
      <c r="N14" s="284"/>
      <c r="O14" s="284"/>
      <c r="P14" s="284"/>
      <c r="Q14" s="284"/>
      <c r="R14" s="46" t="s">
        <v>22</v>
      </c>
    </row>
    <row r="15" spans="2:18" ht="15" customHeight="1" x14ac:dyDescent="0.3">
      <c r="B15" s="255">
        <f>'[1]ASISTENT BODOVANI'!A3</f>
        <v>1</v>
      </c>
      <c r="C15" s="47"/>
      <c r="D15" s="257"/>
      <c r="E15" s="257"/>
      <c r="F15" s="257"/>
      <c r="G15" s="257"/>
      <c r="H15" s="257"/>
      <c r="I15" s="258"/>
      <c r="J15" s="259">
        <v>13</v>
      </c>
      <c r="K15" s="260"/>
      <c r="L15" s="47"/>
      <c r="M15" s="257"/>
      <c r="N15" s="257"/>
      <c r="O15" s="257"/>
      <c r="P15" s="257"/>
      <c r="Q15" s="257"/>
      <c r="R15" s="258"/>
    </row>
    <row r="16" spans="2:18" ht="33" customHeight="1" x14ac:dyDescent="0.3">
      <c r="B16" s="256"/>
      <c r="C16" s="263"/>
      <c r="D16" s="264"/>
      <c r="E16" s="264"/>
      <c r="F16" s="264"/>
      <c r="G16" s="265"/>
      <c r="H16" s="266"/>
      <c r="I16" s="267"/>
      <c r="J16" s="261"/>
      <c r="K16" s="262"/>
      <c r="L16" s="263"/>
      <c r="M16" s="264"/>
      <c r="N16" s="264"/>
      <c r="O16" s="264"/>
      <c r="P16" s="264"/>
      <c r="Q16" s="265"/>
      <c r="R16" s="48"/>
    </row>
    <row r="17" spans="2:18" ht="15" customHeight="1" x14ac:dyDescent="0.3">
      <c r="B17" s="255">
        <v>2</v>
      </c>
      <c r="C17" s="47"/>
      <c r="D17" s="257"/>
      <c r="E17" s="257"/>
      <c r="F17" s="257"/>
      <c r="G17" s="257"/>
      <c r="H17" s="257"/>
      <c r="I17" s="258"/>
      <c r="J17" s="259">
        <v>14</v>
      </c>
      <c r="K17" s="260"/>
      <c r="L17" s="47"/>
      <c r="M17" s="257"/>
      <c r="N17" s="257"/>
      <c r="O17" s="257"/>
      <c r="P17" s="257"/>
      <c r="Q17" s="257"/>
      <c r="R17" s="258"/>
    </row>
    <row r="18" spans="2:18" ht="33" customHeight="1" x14ac:dyDescent="0.3">
      <c r="B18" s="256"/>
      <c r="C18" s="263"/>
      <c r="D18" s="264"/>
      <c r="E18" s="264"/>
      <c r="F18" s="264"/>
      <c r="G18" s="265"/>
      <c r="H18" s="266"/>
      <c r="I18" s="267"/>
      <c r="J18" s="261"/>
      <c r="K18" s="262"/>
      <c r="L18" s="263"/>
      <c r="M18" s="264"/>
      <c r="N18" s="264"/>
      <c r="O18" s="264"/>
      <c r="P18" s="264"/>
      <c r="Q18" s="265"/>
      <c r="R18" s="48"/>
    </row>
    <row r="19" spans="2:18" ht="15" customHeight="1" x14ac:dyDescent="0.3">
      <c r="B19" s="255">
        <v>3</v>
      </c>
      <c r="C19" s="47"/>
      <c r="D19" s="257"/>
      <c r="E19" s="257"/>
      <c r="F19" s="257"/>
      <c r="G19" s="257"/>
      <c r="H19" s="257"/>
      <c r="I19" s="258"/>
      <c r="J19" s="259">
        <v>15</v>
      </c>
      <c r="K19" s="260"/>
      <c r="L19" s="47"/>
      <c r="M19" s="257"/>
      <c r="N19" s="257"/>
      <c r="O19" s="257"/>
      <c r="P19" s="257"/>
      <c r="Q19" s="257"/>
      <c r="R19" s="258"/>
    </row>
    <row r="20" spans="2:18" ht="33" customHeight="1" x14ac:dyDescent="0.3">
      <c r="B20" s="256"/>
      <c r="C20" s="263"/>
      <c r="D20" s="264"/>
      <c r="E20" s="264"/>
      <c r="F20" s="264"/>
      <c r="G20" s="265"/>
      <c r="H20" s="266"/>
      <c r="I20" s="267"/>
      <c r="J20" s="261"/>
      <c r="K20" s="262"/>
      <c r="L20" s="263"/>
      <c r="M20" s="264"/>
      <c r="N20" s="264"/>
      <c r="O20" s="264"/>
      <c r="P20" s="264"/>
      <c r="Q20" s="265"/>
      <c r="R20" s="48"/>
    </row>
    <row r="21" spans="2:18" ht="15" customHeight="1" x14ac:dyDescent="0.3">
      <c r="B21" s="255">
        <v>4</v>
      </c>
      <c r="C21" s="47"/>
      <c r="D21" s="257"/>
      <c r="E21" s="257"/>
      <c r="F21" s="257"/>
      <c r="G21" s="257"/>
      <c r="H21" s="257"/>
      <c r="I21" s="258"/>
      <c r="J21" s="259">
        <v>16</v>
      </c>
      <c r="K21" s="260"/>
      <c r="L21" s="47"/>
      <c r="M21" s="257"/>
      <c r="N21" s="257"/>
      <c r="O21" s="257"/>
      <c r="P21" s="257"/>
      <c r="Q21" s="257"/>
      <c r="R21" s="258"/>
    </row>
    <row r="22" spans="2:18" ht="33" customHeight="1" x14ac:dyDescent="0.3">
      <c r="B22" s="256"/>
      <c r="C22" s="263"/>
      <c r="D22" s="264"/>
      <c r="E22" s="264"/>
      <c r="F22" s="264"/>
      <c r="G22" s="265"/>
      <c r="H22" s="266"/>
      <c r="I22" s="267"/>
      <c r="J22" s="261"/>
      <c r="K22" s="262"/>
      <c r="L22" s="263"/>
      <c r="M22" s="264"/>
      <c r="N22" s="264"/>
      <c r="O22" s="264"/>
      <c r="P22" s="264"/>
      <c r="Q22" s="265"/>
      <c r="R22" s="48"/>
    </row>
    <row r="23" spans="2:18" ht="15" customHeight="1" x14ac:dyDescent="0.3">
      <c r="B23" s="255">
        <v>5</v>
      </c>
      <c r="C23" s="47"/>
      <c r="D23" s="257"/>
      <c r="E23" s="257"/>
      <c r="F23" s="257"/>
      <c r="G23" s="257"/>
      <c r="H23" s="257"/>
      <c r="I23" s="258"/>
      <c r="J23" s="259">
        <v>17</v>
      </c>
      <c r="K23" s="260"/>
      <c r="L23" s="47"/>
      <c r="M23" s="257"/>
      <c r="N23" s="257"/>
      <c r="O23" s="257"/>
      <c r="P23" s="257"/>
      <c r="Q23" s="257"/>
      <c r="R23" s="258"/>
    </row>
    <row r="24" spans="2:18" ht="33" customHeight="1" x14ac:dyDescent="0.3">
      <c r="B24" s="256"/>
      <c r="C24" s="263"/>
      <c r="D24" s="264"/>
      <c r="E24" s="264"/>
      <c r="F24" s="264"/>
      <c r="G24" s="265"/>
      <c r="H24" s="266"/>
      <c r="I24" s="267"/>
      <c r="J24" s="261"/>
      <c r="K24" s="262"/>
      <c r="L24" s="263"/>
      <c r="M24" s="264"/>
      <c r="N24" s="264"/>
      <c r="O24" s="264"/>
      <c r="P24" s="264"/>
      <c r="Q24" s="265"/>
      <c r="R24" s="48"/>
    </row>
    <row r="25" spans="2:18" ht="15" customHeight="1" x14ac:dyDescent="0.3">
      <c r="B25" s="255">
        <v>6</v>
      </c>
      <c r="C25" s="47"/>
      <c r="D25" s="257"/>
      <c r="E25" s="257"/>
      <c r="F25" s="257"/>
      <c r="G25" s="257"/>
      <c r="H25" s="257"/>
      <c r="I25" s="258"/>
      <c r="J25" s="259">
        <v>18</v>
      </c>
      <c r="K25" s="260"/>
      <c r="L25" s="47"/>
      <c r="M25" s="257"/>
      <c r="N25" s="257"/>
      <c r="O25" s="257"/>
      <c r="P25" s="257"/>
      <c r="Q25" s="257"/>
      <c r="R25" s="258"/>
    </row>
    <row r="26" spans="2:18" ht="33" customHeight="1" x14ac:dyDescent="0.3">
      <c r="B26" s="256"/>
      <c r="C26" s="263"/>
      <c r="D26" s="264"/>
      <c r="E26" s="264"/>
      <c r="F26" s="264"/>
      <c r="G26" s="265"/>
      <c r="H26" s="266"/>
      <c r="I26" s="267"/>
      <c r="J26" s="261"/>
      <c r="K26" s="262"/>
      <c r="L26" s="263"/>
      <c r="M26" s="264"/>
      <c r="N26" s="264"/>
      <c r="O26" s="264"/>
      <c r="P26" s="264"/>
      <c r="Q26" s="265"/>
      <c r="R26" s="48"/>
    </row>
    <row r="27" spans="2:18" ht="15" customHeight="1" x14ac:dyDescent="0.3">
      <c r="B27" s="255">
        <v>7</v>
      </c>
      <c r="C27" s="47"/>
      <c r="D27" s="257"/>
      <c r="E27" s="257"/>
      <c r="F27" s="257"/>
      <c r="G27" s="257"/>
      <c r="H27" s="257"/>
      <c r="I27" s="258"/>
      <c r="J27" s="259">
        <v>19</v>
      </c>
      <c r="K27" s="260"/>
      <c r="L27" s="47"/>
      <c r="M27" s="257"/>
      <c r="N27" s="257"/>
      <c r="O27" s="257"/>
      <c r="P27" s="257"/>
      <c r="Q27" s="257"/>
      <c r="R27" s="258"/>
    </row>
    <row r="28" spans="2:18" ht="33" customHeight="1" x14ac:dyDescent="0.3">
      <c r="B28" s="256"/>
      <c r="C28" s="263"/>
      <c r="D28" s="264"/>
      <c r="E28" s="264"/>
      <c r="F28" s="264"/>
      <c r="G28" s="265"/>
      <c r="H28" s="266"/>
      <c r="I28" s="267"/>
      <c r="J28" s="261"/>
      <c r="K28" s="262"/>
      <c r="L28" s="263"/>
      <c r="M28" s="264"/>
      <c r="N28" s="264"/>
      <c r="O28" s="264"/>
      <c r="P28" s="264"/>
      <c r="Q28" s="265"/>
      <c r="R28" s="48"/>
    </row>
    <row r="29" spans="2:18" ht="15" customHeight="1" x14ac:dyDescent="0.3">
      <c r="B29" s="255">
        <v>8</v>
      </c>
      <c r="C29" s="47"/>
      <c r="D29" s="257"/>
      <c r="E29" s="257"/>
      <c r="F29" s="257"/>
      <c r="G29" s="257"/>
      <c r="H29" s="257"/>
      <c r="I29" s="258"/>
      <c r="J29" s="259">
        <v>20</v>
      </c>
      <c r="K29" s="260"/>
      <c r="L29" s="47"/>
      <c r="M29" s="257"/>
      <c r="N29" s="257"/>
      <c r="O29" s="257"/>
      <c r="P29" s="257"/>
      <c r="Q29" s="257"/>
      <c r="R29" s="258"/>
    </row>
    <row r="30" spans="2:18" ht="33" customHeight="1" x14ac:dyDescent="0.3">
      <c r="B30" s="256"/>
      <c r="C30" s="263"/>
      <c r="D30" s="264"/>
      <c r="E30" s="264"/>
      <c r="F30" s="264"/>
      <c r="G30" s="265"/>
      <c r="H30" s="266"/>
      <c r="I30" s="267"/>
      <c r="J30" s="261"/>
      <c r="K30" s="262"/>
      <c r="L30" s="263"/>
      <c r="M30" s="264"/>
      <c r="N30" s="264"/>
      <c r="O30" s="264"/>
      <c r="P30" s="264"/>
      <c r="Q30" s="265"/>
      <c r="R30" s="48"/>
    </row>
    <row r="31" spans="2:18" ht="15" customHeight="1" x14ac:dyDescent="0.3">
      <c r="B31" s="255">
        <v>9</v>
      </c>
      <c r="C31" s="47"/>
      <c r="D31" s="257"/>
      <c r="E31" s="257"/>
      <c r="F31" s="257"/>
      <c r="G31" s="257"/>
      <c r="H31" s="257"/>
      <c r="I31" s="258"/>
      <c r="J31" s="259">
        <v>21</v>
      </c>
      <c r="K31" s="260"/>
      <c r="L31" s="47"/>
      <c r="M31" s="257"/>
      <c r="N31" s="257"/>
      <c r="O31" s="257"/>
      <c r="P31" s="257"/>
      <c r="Q31" s="257"/>
      <c r="R31" s="258"/>
    </row>
    <row r="32" spans="2:18" ht="33" customHeight="1" x14ac:dyDescent="0.3">
      <c r="B32" s="256"/>
      <c r="C32" s="263"/>
      <c r="D32" s="264"/>
      <c r="E32" s="264"/>
      <c r="F32" s="264"/>
      <c r="G32" s="265"/>
      <c r="H32" s="266"/>
      <c r="I32" s="267"/>
      <c r="J32" s="261"/>
      <c r="K32" s="262"/>
      <c r="L32" s="263"/>
      <c r="M32" s="264"/>
      <c r="N32" s="264"/>
      <c r="O32" s="264"/>
      <c r="P32" s="264"/>
      <c r="Q32" s="265"/>
      <c r="R32" s="48"/>
    </row>
    <row r="33" spans="2:18" ht="15" customHeight="1" x14ac:dyDescent="0.3">
      <c r="B33" s="255">
        <v>10</v>
      </c>
      <c r="C33" s="47"/>
      <c r="D33" s="257"/>
      <c r="E33" s="257"/>
      <c r="F33" s="257"/>
      <c r="G33" s="257"/>
      <c r="H33" s="257"/>
      <c r="I33" s="258"/>
      <c r="J33" s="259">
        <v>22</v>
      </c>
      <c r="K33" s="260"/>
      <c r="L33" s="47"/>
      <c r="M33" s="257"/>
      <c r="N33" s="257"/>
      <c r="O33" s="257"/>
      <c r="P33" s="257"/>
      <c r="Q33" s="257"/>
      <c r="R33" s="258"/>
    </row>
    <row r="34" spans="2:18" ht="33" customHeight="1" x14ac:dyDescent="0.3">
      <c r="B34" s="256"/>
      <c r="C34" s="263"/>
      <c r="D34" s="264"/>
      <c r="E34" s="264"/>
      <c r="F34" s="264"/>
      <c r="G34" s="265"/>
      <c r="H34" s="266"/>
      <c r="I34" s="267"/>
      <c r="J34" s="261"/>
      <c r="K34" s="262"/>
      <c r="L34" s="263"/>
      <c r="M34" s="264"/>
      <c r="N34" s="264"/>
      <c r="O34" s="264"/>
      <c r="P34" s="264"/>
      <c r="Q34" s="265"/>
      <c r="R34" s="48"/>
    </row>
    <row r="35" spans="2:18" ht="15" customHeight="1" x14ac:dyDescent="0.3">
      <c r="B35" s="255">
        <v>11</v>
      </c>
      <c r="C35" s="47"/>
      <c r="D35" s="257"/>
      <c r="E35" s="257"/>
      <c r="F35" s="257"/>
      <c r="G35" s="257"/>
      <c r="H35" s="257"/>
      <c r="I35" s="258"/>
      <c r="J35" s="259">
        <v>23</v>
      </c>
      <c r="K35" s="260"/>
      <c r="L35" s="47"/>
      <c r="M35" s="257"/>
      <c r="N35" s="257"/>
      <c r="O35" s="257"/>
      <c r="P35" s="257"/>
      <c r="Q35" s="257"/>
      <c r="R35" s="258"/>
    </row>
    <row r="36" spans="2:18" ht="33" customHeight="1" x14ac:dyDescent="0.3">
      <c r="B36" s="256"/>
      <c r="C36" s="263"/>
      <c r="D36" s="264"/>
      <c r="E36" s="264"/>
      <c r="F36" s="264"/>
      <c r="G36" s="265"/>
      <c r="H36" s="266"/>
      <c r="I36" s="267"/>
      <c r="J36" s="261"/>
      <c r="K36" s="262"/>
      <c r="L36" s="263"/>
      <c r="M36" s="264"/>
      <c r="N36" s="264"/>
      <c r="O36" s="264"/>
      <c r="P36" s="264"/>
      <c r="Q36" s="265"/>
      <c r="R36" s="48"/>
    </row>
    <row r="37" spans="2:18" ht="15" customHeight="1" x14ac:dyDescent="0.3">
      <c r="B37" s="255">
        <v>12</v>
      </c>
      <c r="C37" s="47"/>
      <c r="D37" s="257"/>
      <c r="E37" s="257"/>
      <c r="F37" s="257"/>
      <c r="G37" s="257"/>
      <c r="H37" s="257"/>
      <c r="I37" s="258"/>
      <c r="J37" s="259">
        <v>24</v>
      </c>
      <c r="K37" s="260"/>
      <c r="L37" s="47"/>
      <c r="M37" s="257"/>
      <c r="N37" s="257"/>
      <c r="O37" s="257"/>
      <c r="P37" s="257"/>
      <c r="Q37" s="257"/>
      <c r="R37" s="258"/>
    </row>
    <row r="38" spans="2:18" ht="33" customHeight="1" thickBot="1" x14ac:dyDescent="0.35">
      <c r="B38" s="256"/>
      <c r="C38" s="263"/>
      <c r="D38" s="264"/>
      <c r="E38" s="264"/>
      <c r="F38" s="264"/>
      <c r="G38" s="265"/>
      <c r="H38" s="266"/>
      <c r="I38" s="267"/>
      <c r="J38" s="261"/>
      <c r="K38" s="262"/>
      <c r="L38" s="263"/>
      <c r="M38" s="264"/>
      <c r="N38" s="264"/>
      <c r="O38" s="264"/>
      <c r="P38" s="264"/>
      <c r="Q38" s="265"/>
      <c r="R38" s="48"/>
    </row>
    <row r="39" spans="2:18" ht="42" customHeight="1" thickBot="1" x14ac:dyDescent="0.35">
      <c r="B39" s="232" t="s">
        <v>23</v>
      </c>
      <c r="C39" s="233"/>
      <c r="D39" s="233"/>
      <c r="E39" s="234"/>
      <c r="F39" s="232" t="s">
        <v>24</v>
      </c>
      <c r="G39" s="233"/>
      <c r="H39" s="233"/>
      <c r="I39" s="234"/>
      <c r="J39" s="232" t="s">
        <v>25</v>
      </c>
      <c r="K39" s="233"/>
      <c r="L39" s="233"/>
      <c r="M39" s="233"/>
      <c r="N39" s="234"/>
      <c r="O39" s="235" t="s">
        <v>26</v>
      </c>
      <c r="P39" s="236"/>
      <c r="Q39" s="236"/>
      <c r="R39" s="237"/>
    </row>
    <row r="40" spans="2:18" ht="6" customHeight="1" thickBot="1" x14ac:dyDescent="0.35"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</row>
    <row r="41" spans="2:18" ht="15" thickTop="1" x14ac:dyDescent="0.3">
      <c r="B41" s="239" t="s">
        <v>27</v>
      </c>
      <c r="C41" s="240"/>
      <c r="D41" s="240"/>
      <c r="E41" s="243" t="s">
        <v>28</v>
      </c>
      <c r="F41" s="244"/>
      <c r="G41" s="247" t="s">
        <v>29</v>
      </c>
      <c r="H41" s="247"/>
      <c r="I41" s="247"/>
      <c r="J41" s="247"/>
      <c r="K41" s="249"/>
      <c r="L41" s="250"/>
      <c r="M41" s="250"/>
      <c r="N41" s="250"/>
      <c r="O41" s="250"/>
      <c r="P41" s="250"/>
      <c r="Q41" s="250"/>
      <c r="R41" s="251"/>
    </row>
    <row r="42" spans="2:18" ht="27.75" customHeight="1" thickBot="1" x14ac:dyDescent="0.35">
      <c r="B42" s="241"/>
      <c r="C42" s="242"/>
      <c r="D42" s="242"/>
      <c r="E42" s="245"/>
      <c r="F42" s="246"/>
      <c r="G42" s="248"/>
      <c r="H42" s="248"/>
      <c r="I42" s="248"/>
      <c r="J42" s="248"/>
      <c r="K42" s="252"/>
      <c r="L42" s="253"/>
      <c r="M42" s="253"/>
      <c r="N42" s="253"/>
      <c r="O42" s="253"/>
      <c r="P42" s="253"/>
      <c r="Q42" s="253"/>
      <c r="R42" s="254"/>
    </row>
    <row r="43" spans="2:18" ht="1.5" customHeight="1" x14ac:dyDescent="0.3"/>
  </sheetData>
  <sheetProtection password="A7CB" sheet="1" objects="1" scenarios="1"/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19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29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5" t="s">
        <v>81</v>
      </c>
      <c r="L8" s="366"/>
      <c r="N8" s="31"/>
      <c r="P8" s="117" t="s">
        <v>340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83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83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121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90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83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83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83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13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83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121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29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v>3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350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5" t="s">
        <v>81</v>
      </c>
      <c r="L8" s="366"/>
      <c r="N8" s="31"/>
      <c r="P8" s="117" t="s">
        <v>341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121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83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83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133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121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121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121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8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121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83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39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337</v>
      </c>
      <c r="L8" s="366"/>
      <c r="N8" s="31"/>
      <c r="P8" s="117" t="s">
        <v>340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83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91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83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83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90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83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133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8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83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133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49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337</v>
      </c>
      <c r="L8" s="366"/>
      <c r="N8" s="31"/>
      <c r="P8" s="117" t="s">
        <v>341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51">
        <v>1</v>
      </c>
      <c r="C15" s="83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54">
        <v>13</v>
      </c>
      <c r="K15" s="355"/>
      <c r="L15" s="91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33"/>
      <c r="C16" s="341"/>
      <c r="D16" s="342"/>
      <c r="E16" s="342"/>
      <c r="F16" s="342"/>
      <c r="G16" s="343"/>
      <c r="H16" s="344"/>
      <c r="I16" s="345"/>
      <c r="J16" s="338"/>
      <c r="K16" s="339"/>
      <c r="L16" s="341"/>
      <c r="M16" s="342"/>
      <c r="N16" s="342"/>
      <c r="O16" s="342"/>
      <c r="P16" s="342"/>
      <c r="Q16" s="343"/>
      <c r="R16" s="63"/>
    </row>
    <row r="17" spans="2:18" ht="15" customHeight="1" thickBot="1" x14ac:dyDescent="0.35">
      <c r="B17" s="319">
        <v>2</v>
      </c>
      <c r="C17" s="83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36">
        <v>14</v>
      </c>
      <c r="K17" s="337"/>
      <c r="L17" s="83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33"/>
      <c r="C18" s="341"/>
      <c r="D18" s="342"/>
      <c r="E18" s="342"/>
      <c r="F18" s="342"/>
      <c r="G18" s="343"/>
      <c r="H18" s="344"/>
      <c r="I18" s="345"/>
      <c r="J18" s="338"/>
      <c r="K18" s="339"/>
      <c r="L18" s="341"/>
      <c r="M18" s="342"/>
      <c r="N18" s="342"/>
      <c r="O18" s="342"/>
      <c r="P18" s="342"/>
      <c r="Q18" s="343"/>
      <c r="R18" s="63"/>
    </row>
    <row r="19" spans="2:18" ht="15" customHeight="1" thickBot="1" x14ac:dyDescent="0.35">
      <c r="B19" s="319">
        <v>3</v>
      </c>
      <c r="C19" s="83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36">
        <v>15</v>
      </c>
      <c r="K19" s="337"/>
      <c r="L19" s="90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33"/>
      <c r="C20" s="341"/>
      <c r="D20" s="342"/>
      <c r="E20" s="342"/>
      <c r="F20" s="342"/>
      <c r="G20" s="343"/>
      <c r="H20" s="344"/>
      <c r="I20" s="345"/>
      <c r="J20" s="338"/>
      <c r="K20" s="339"/>
      <c r="L20" s="341"/>
      <c r="M20" s="342"/>
      <c r="N20" s="342"/>
      <c r="O20" s="342"/>
      <c r="P20" s="342"/>
      <c r="Q20" s="343"/>
      <c r="R20" s="63"/>
    </row>
    <row r="21" spans="2:18" ht="15" customHeight="1" thickBot="1" x14ac:dyDescent="0.35">
      <c r="B21" s="319">
        <v>4</v>
      </c>
      <c r="C21" s="83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36">
        <v>16</v>
      </c>
      <c r="K21" s="337"/>
      <c r="L21" s="83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33"/>
      <c r="C22" s="341"/>
      <c r="D22" s="342"/>
      <c r="E22" s="342"/>
      <c r="F22" s="342"/>
      <c r="G22" s="343"/>
      <c r="H22" s="344"/>
      <c r="I22" s="345"/>
      <c r="J22" s="338"/>
      <c r="K22" s="339"/>
      <c r="L22" s="341"/>
      <c r="M22" s="342"/>
      <c r="N22" s="342"/>
      <c r="O22" s="342"/>
      <c r="P22" s="342"/>
      <c r="Q22" s="343"/>
      <c r="R22" s="63"/>
    </row>
    <row r="23" spans="2:18" ht="15" customHeight="1" thickBot="1" x14ac:dyDescent="0.35">
      <c r="B23" s="319">
        <v>5</v>
      </c>
      <c r="C23" s="83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36">
        <v>17</v>
      </c>
      <c r="K23" s="337"/>
      <c r="L23" s="83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33"/>
      <c r="C24" s="341"/>
      <c r="D24" s="342"/>
      <c r="E24" s="342"/>
      <c r="F24" s="342"/>
      <c r="G24" s="343"/>
      <c r="H24" s="344"/>
      <c r="I24" s="345"/>
      <c r="J24" s="338"/>
      <c r="K24" s="339"/>
      <c r="L24" s="341"/>
      <c r="M24" s="342"/>
      <c r="N24" s="342"/>
      <c r="O24" s="342"/>
      <c r="P24" s="342"/>
      <c r="Q24" s="343"/>
      <c r="R24" s="63"/>
    </row>
    <row r="25" spans="2:18" ht="15" customHeight="1" thickBot="1" x14ac:dyDescent="0.35">
      <c r="B25" s="319">
        <v>6</v>
      </c>
      <c r="C25" s="83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36">
        <v>18</v>
      </c>
      <c r="K25" s="337"/>
      <c r="L25" s="83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33"/>
      <c r="C26" s="341"/>
      <c r="D26" s="342"/>
      <c r="E26" s="342"/>
      <c r="F26" s="342"/>
      <c r="G26" s="343"/>
      <c r="H26" s="344"/>
      <c r="I26" s="345"/>
      <c r="J26" s="338"/>
      <c r="K26" s="339"/>
      <c r="L26" s="341"/>
      <c r="M26" s="342"/>
      <c r="N26" s="342"/>
      <c r="O26" s="342"/>
      <c r="P26" s="342"/>
      <c r="Q26" s="343"/>
      <c r="R26" s="63"/>
    </row>
    <row r="27" spans="2:18" ht="15" customHeight="1" thickBot="1" x14ac:dyDescent="0.35">
      <c r="B27" s="319">
        <v>7</v>
      </c>
      <c r="C27" s="83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36">
        <v>19</v>
      </c>
      <c r="K27" s="337"/>
      <c r="L27" s="83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33"/>
      <c r="C28" s="341"/>
      <c r="D28" s="342"/>
      <c r="E28" s="342"/>
      <c r="F28" s="342"/>
      <c r="G28" s="343"/>
      <c r="H28" s="344"/>
      <c r="I28" s="345"/>
      <c r="J28" s="338"/>
      <c r="K28" s="339"/>
      <c r="L28" s="341"/>
      <c r="M28" s="342"/>
      <c r="N28" s="342"/>
      <c r="O28" s="342"/>
      <c r="P28" s="342"/>
      <c r="Q28" s="343"/>
      <c r="R28" s="63"/>
    </row>
    <row r="29" spans="2:18" ht="15" customHeight="1" thickBot="1" x14ac:dyDescent="0.35">
      <c r="B29" s="319">
        <v>8</v>
      </c>
      <c r="C29" s="83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36">
        <v>20</v>
      </c>
      <c r="K29" s="337"/>
      <c r="L29" s="83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33"/>
      <c r="C30" s="341"/>
      <c r="D30" s="342"/>
      <c r="E30" s="342"/>
      <c r="F30" s="342"/>
      <c r="G30" s="343"/>
      <c r="H30" s="344"/>
      <c r="I30" s="345"/>
      <c r="J30" s="338"/>
      <c r="K30" s="339"/>
      <c r="L30" s="341"/>
      <c r="M30" s="342"/>
      <c r="N30" s="342"/>
      <c r="O30" s="342"/>
      <c r="P30" s="342"/>
      <c r="Q30" s="343"/>
      <c r="R30" s="63"/>
    </row>
    <row r="31" spans="2:18" ht="15" customHeight="1" thickBot="1" x14ac:dyDescent="0.35">
      <c r="B31" s="319">
        <v>9</v>
      </c>
      <c r="C31" s="83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36">
        <v>21</v>
      </c>
      <c r="K31" s="337"/>
      <c r="L31" s="83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33"/>
      <c r="C32" s="341"/>
      <c r="D32" s="342"/>
      <c r="E32" s="342"/>
      <c r="F32" s="342"/>
      <c r="G32" s="343"/>
      <c r="H32" s="344"/>
      <c r="I32" s="345"/>
      <c r="J32" s="338"/>
      <c r="K32" s="339"/>
      <c r="L32" s="341"/>
      <c r="M32" s="342"/>
      <c r="N32" s="342"/>
      <c r="O32" s="342"/>
      <c r="P32" s="342"/>
      <c r="Q32" s="343"/>
      <c r="R32" s="63"/>
    </row>
    <row r="33" spans="2:18" ht="15" customHeight="1" thickBot="1" x14ac:dyDescent="0.35">
      <c r="B33" s="319">
        <v>10</v>
      </c>
      <c r="C33" s="83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36">
        <v>22</v>
      </c>
      <c r="K33" s="337"/>
      <c r="L33" s="83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33"/>
      <c r="C34" s="341"/>
      <c r="D34" s="342"/>
      <c r="E34" s="342"/>
      <c r="F34" s="342"/>
      <c r="G34" s="343"/>
      <c r="H34" s="344"/>
      <c r="I34" s="345"/>
      <c r="J34" s="338"/>
      <c r="K34" s="339"/>
      <c r="L34" s="341"/>
      <c r="M34" s="342"/>
      <c r="N34" s="342"/>
      <c r="O34" s="342"/>
      <c r="P34" s="342"/>
      <c r="Q34" s="343"/>
      <c r="R34" s="63"/>
    </row>
    <row r="35" spans="2:18" ht="15" customHeight="1" thickBot="1" x14ac:dyDescent="0.35">
      <c r="B35" s="319">
        <v>11</v>
      </c>
      <c r="C35" s="83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36">
        <v>23</v>
      </c>
      <c r="K35" s="337"/>
      <c r="L35" s="83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33"/>
      <c r="C36" s="341"/>
      <c r="D36" s="342"/>
      <c r="E36" s="342"/>
      <c r="F36" s="342"/>
      <c r="G36" s="343"/>
      <c r="H36" s="344"/>
      <c r="I36" s="345"/>
      <c r="J36" s="338"/>
      <c r="K36" s="339"/>
      <c r="L36" s="341"/>
      <c r="M36" s="342"/>
      <c r="N36" s="342"/>
      <c r="O36" s="342"/>
      <c r="P36" s="342"/>
      <c r="Q36" s="343"/>
      <c r="R36" s="63"/>
    </row>
    <row r="37" spans="2:18" ht="15" customHeight="1" thickBot="1" x14ac:dyDescent="0.35">
      <c r="B37" s="319">
        <v>12</v>
      </c>
      <c r="C37" s="83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23">
        <v>24</v>
      </c>
      <c r="K37" s="324"/>
      <c r="L37" s="83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20"/>
      <c r="C38" s="328"/>
      <c r="D38" s="329"/>
      <c r="E38" s="329"/>
      <c r="F38" s="329"/>
      <c r="G38" s="330"/>
      <c r="H38" s="331"/>
      <c r="I38" s="332"/>
      <c r="J38" s="325"/>
      <c r="K38" s="326"/>
      <c r="L38" s="328"/>
      <c r="M38" s="329"/>
      <c r="N38" s="329"/>
      <c r="O38" s="329"/>
      <c r="P38" s="329"/>
      <c r="Q38" s="330"/>
      <c r="R38" s="64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v>57</v>
      </c>
      <c r="L8" s="521"/>
      <c r="N8" s="120" t="str" cm="1">
        <f t="array" aca="1" ref="N8" ca="1">RIGHT(CELL("názevsouboru",$A$1),LEN(CELL("názevsouboru",$A$1))-FIND("]",CELL("názevsouboru",$A$1)))</f>
        <v>57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58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v>59</v>
      </c>
      <c r="L8" s="521"/>
      <c r="N8" s="120" t="str" cm="1">
        <f t="array" aca="1" ref="N8" ca="1">RIGHT(CELL("názevsouboru",$A$1),LEN(CELL("názevsouboru",$A$1))-FIND("]",CELL("názevsouboru",$A$1)))</f>
        <v>59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338</v>
      </c>
      <c r="L8" s="366"/>
      <c r="N8" s="31"/>
      <c r="P8" s="117" t="s">
        <v>340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89">
        <v>1</v>
      </c>
      <c r="C15" s="84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90">
        <v>13</v>
      </c>
      <c r="K15" s="391"/>
      <c r="L15" s="84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79"/>
      <c r="C16" s="384"/>
      <c r="D16" s="385"/>
      <c r="E16" s="385"/>
      <c r="F16" s="385"/>
      <c r="G16" s="386"/>
      <c r="H16" s="387"/>
      <c r="I16" s="388"/>
      <c r="J16" s="382"/>
      <c r="K16" s="383"/>
      <c r="L16" s="384"/>
      <c r="M16" s="385"/>
      <c r="N16" s="385"/>
      <c r="O16" s="385"/>
      <c r="P16" s="385"/>
      <c r="Q16" s="386"/>
      <c r="R16" s="65"/>
    </row>
    <row r="17" spans="2:18" ht="15" customHeight="1" thickBot="1" x14ac:dyDescent="0.35">
      <c r="B17" s="368">
        <v>2</v>
      </c>
      <c r="C17" s="84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80">
        <v>14</v>
      </c>
      <c r="K17" s="381"/>
      <c r="L17" s="84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79"/>
      <c r="C18" s="384"/>
      <c r="D18" s="385"/>
      <c r="E18" s="385"/>
      <c r="F18" s="385"/>
      <c r="G18" s="386"/>
      <c r="H18" s="387"/>
      <c r="I18" s="388"/>
      <c r="J18" s="382"/>
      <c r="K18" s="383"/>
      <c r="L18" s="384"/>
      <c r="M18" s="385"/>
      <c r="N18" s="385"/>
      <c r="O18" s="385"/>
      <c r="P18" s="385"/>
      <c r="Q18" s="386"/>
      <c r="R18" s="65"/>
    </row>
    <row r="19" spans="2:18" ht="15" customHeight="1" thickBot="1" x14ac:dyDescent="0.35">
      <c r="B19" s="368">
        <v>3</v>
      </c>
      <c r="C19" s="84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80">
        <v>15</v>
      </c>
      <c r="K19" s="381"/>
      <c r="L19" s="84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79"/>
      <c r="C20" s="384"/>
      <c r="D20" s="385"/>
      <c r="E20" s="385"/>
      <c r="F20" s="385"/>
      <c r="G20" s="386"/>
      <c r="H20" s="387"/>
      <c r="I20" s="388"/>
      <c r="J20" s="382"/>
      <c r="K20" s="383"/>
      <c r="L20" s="384"/>
      <c r="M20" s="385"/>
      <c r="N20" s="385"/>
      <c r="O20" s="385"/>
      <c r="P20" s="385"/>
      <c r="Q20" s="386"/>
      <c r="R20" s="65"/>
    </row>
    <row r="21" spans="2:18" ht="15" customHeight="1" thickBot="1" x14ac:dyDescent="0.35">
      <c r="B21" s="368">
        <v>4</v>
      </c>
      <c r="C21" s="84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80">
        <v>16</v>
      </c>
      <c r="K21" s="381"/>
      <c r="L21" s="84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79"/>
      <c r="C22" s="384"/>
      <c r="D22" s="385"/>
      <c r="E22" s="385"/>
      <c r="F22" s="385"/>
      <c r="G22" s="386"/>
      <c r="H22" s="387"/>
      <c r="I22" s="388"/>
      <c r="J22" s="382"/>
      <c r="K22" s="383"/>
      <c r="L22" s="384"/>
      <c r="M22" s="385"/>
      <c r="N22" s="385"/>
      <c r="O22" s="385"/>
      <c r="P22" s="385"/>
      <c r="Q22" s="386"/>
      <c r="R22" s="65"/>
    </row>
    <row r="23" spans="2:18" ht="15" customHeight="1" thickBot="1" x14ac:dyDescent="0.35">
      <c r="B23" s="368">
        <v>5</v>
      </c>
      <c r="C23" s="84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80">
        <v>17</v>
      </c>
      <c r="K23" s="381"/>
      <c r="L23" s="84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79"/>
      <c r="C24" s="384"/>
      <c r="D24" s="385"/>
      <c r="E24" s="385"/>
      <c r="F24" s="385"/>
      <c r="G24" s="386"/>
      <c r="H24" s="387"/>
      <c r="I24" s="388"/>
      <c r="J24" s="382"/>
      <c r="K24" s="383"/>
      <c r="L24" s="384"/>
      <c r="M24" s="385"/>
      <c r="N24" s="385"/>
      <c r="O24" s="385"/>
      <c r="P24" s="385"/>
      <c r="Q24" s="386"/>
      <c r="R24" s="65"/>
    </row>
    <row r="25" spans="2:18" ht="15" customHeight="1" thickBot="1" x14ac:dyDescent="0.35">
      <c r="B25" s="368">
        <v>6</v>
      </c>
      <c r="C25" s="84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80">
        <v>18</v>
      </c>
      <c r="K25" s="381"/>
      <c r="L25" s="84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79"/>
      <c r="C26" s="384"/>
      <c r="D26" s="385"/>
      <c r="E26" s="385"/>
      <c r="F26" s="385"/>
      <c r="G26" s="386"/>
      <c r="H26" s="387"/>
      <c r="I26" s="388"/>
      <c r="J26" s="382"/>
      <c r="K26" s="383"/>
      <c r="L26" s="384"/>
      <c r="M26" s="385"/>
      <c r="N26" s="385"/>
      <c r="O26" s="385"/>
      <c r="P26" s="385"/>
      <c r="Q26" s="386"/>
      <c r="R26" s="65"/>
    </row>
    <row r="27" spans="2:18" ht="15" customHeight="1" thickBot="1" x14ac:dyDescent="0.35">
      <c r="B27" s="368">
        <v>7</v>
      </c>
      <c r="C27" s="84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80">
        <v>19</v>
      </c>
      <c r="K27" s="381"/>
      <c r="L27" s="84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79"/>
      <c r="C28" s="384"/>
      <c r="D28" s="385"/>
      <c r="E28" s="385"/>
      <c r="F28" s="385"/>
      <c r="G28" s="386"/>
      <c r="H28" s="387"/>
      <c r="I28" s="388"/>
      <c r="J28" s="382"/>
      <c r="K28" s="383"/>
      <c r="L28" s="384"/>
      <c r="M28" s="385"/>
      <c r="N28" s="385"/>
      <c r="O28" s="385"/>
      <c r="P28" s="385"/>
      <c r="Q28" s="386"/>
      <c r="R28" s="65"/>
    </row>
    <row r="29" spans="2:18" ht="15" customHeight="1" thickBot="1" x14ac:dyDescent="0.35">
      <c r="B29" s="368">
        <v>8</v>
      </c>
      <c r="C29" s="84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80">
        <v>20</v>
      </c>
      <c r="K29" s="381"/>
      <c r="L29" s="85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79"/>
      <c r="C30" s="384"/>
      <c r="D30" s="385"/>
      <c r="E30" s="385"/>
      <c r="F30" s="385"/>
      <c r="G30" s="386"/>
      <c r="H30" s="387"/>
      <c r="I30" s="388"/>
      <c r="J30" s="382"/>
      <c r="K30" s="383"/>
      <c r="L30" s="384"/>
      <c r="M30" s="385"/>
      <c r="N30" s="385"/>
      <c r="O30" s="385"/>
      <c r="P30" s="385"/>
      <c r="Q30" s="386"/>
      <c r="R30" s="65"/>
    </row>
    <row r="31" spans="2:18" ht="15" customHeight="1" thickBot="1" x14ac:dyDescent="0.35">
      <c r="B31" s="368">
        <v>9</v>
      </c>
      <c r="C31" s="84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80">
        <v>21</v>
      </c>
      <c r="K31" s="381"/>
      <c r="L31" s="84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79"/>
      <c r="C32" s="384"/>
      <c r="D32" s="385"/>
      <c r="E32" s="385"/>
      <c r="F32" s="385"/>
      <c r="G32" s="386"/>
      <c r="H32" s="387"/>
      <c r="I32" s="388"/>
      <c r="J32" s="382"/>
      <c r="K32" s="383"/>
      <c r="L32" s="384"/>
      <c r="M32" s="385"/>
      <c r="N32" s="385"/>
      <c r="O32" s="385"/>
      <c r="P32" s="385"/>
      <c r="Q32" s="386"/>
      <c r="R32" s="65"/>
    </row>
    <row r="33" spans="2:18" ht="15" customHeight="1" thickBot="1" x14ac:dyDescent="0.35">
      <c r="B33" s="368">
        <v>10</v>
      </c>
      <c r="C33" s="84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80">
        <v>22</v>
      </c>
      <c r="K33" s="381"/>
      <c r="L33" s="84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79"/>
      <c r="C34" s="384"/>
      <c r="D34" s="385"/>
      <c r="E34" s="385"/>
      <c r="F34" s="385"/>
      <c r="G34" s="386"/>
      <c r="H34" s="387"/>
      <c r="I34" s="388"/>
      <c r="J34" s="382"/>
      <c r="K34" s="383"/>
      <c r="L34" s="384"/>
      <c r="M34" s="385"/>
      <c r="N34" s="385"/>
      <c r="O34" s="385"/>
      <c r="P34" s="385"/>
      <c r="Q34" s="386"/>
      <c r="R34" s="65"/>
    </row>
    <row r="35" spans="2:18" ht="15" customHeight="1" thickBot="1" x14ac:dyDescent="0.35">
      <c r="B35" s="368">
        <v>11</v>
      </c>
      <c r="C35" s="84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80">
        <v>23</v>
      </c>
      <c r="K35" s="381"/>
      <c r="L35" s="84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79"/>
      <c r="C36" s="384"/>
      <c r="D36" s="385"/>
      <c r="E36" s="385"/>
      <c r="F36" s="385"/>
      <c r="G36" s="386"/>
      <c r="H36" s="387"/>
      <c r="I36" s="388"/>
      <c r="J36" s="382"/>
      <c r="K36" s="383"/>
      <c r="L36" s="384"/>
      <c r="M36" s="385"/>
      <c r="N36" s="385"/>
      <c r="O36" s="385"/>
      <c r="P36" s="385"/>
      <c r="Q36" s="386"/>
      <c r="R36" s="65"/>
    </row>
    <row r="37" spans="2:18" ht="15" customHeight="1" thickBot="1" x14ac:dyDescent="0.35">
      <c r="B37" s="368">
        <v>12</v>
      </c>
      <c r="C37" s="84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70">
        <v>24</v>
      </c>
      <c r="K37" s="371"/>
      <c r="L37" s="84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69"/>
      <c r="C38" s="374"/>
      <c r="D38" s="375"/>
      <c r="E38" s="375"/>
      <c r="F38" s="375"/>
      <c r="G38" s="376"/>
      <c r="H38" s="377"/>
      <c r="I38" s="378"/>
      <c r="J38" s="372"/>
      <c r="K38" s="373"/>
      <c r="L38" s="374"/>
      <c r="M38" s="375"/>
      <c r="N38" s="375"/>
      <c r="O38" s="375"/>
      <c r="P38" s="375"/>
      <c r="Q38" s="376"/>
      <c r="R38" s="66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69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7" t="s">
        <v>15</v>
      </c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U2" s="67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8" t="s">
        <v>5</v>
      </c>
      <c r="C4" s="268"/>
      <c r="D4" s="358" t="str">
        <f>IFERROR(_xlfn.XLOOKUP(CONCATENATE($K$8,$P$8),'Startovní listina'!O17:O66,'Startovní listina'!I17:I66,,0,1),"")</f>
        <v/>
      </c>
      <c r="E4" s="359"/>
      <c r="F4" s="359"/>
      <c r="G4" s="359"/>
      <c r="H4" s="359"/>
      <c r="I4" s="360"/>
      <c r="K4" s="361" t="s">
        <v>16</v>
      </c>
      <c r="L4" s="361"/>
      <c r="M4" s="28"/>
      <c r="N4" s="362" t="str">
        <f>'Startovní listina'!C8</f>
        <v>29. - 30. 06. 2024</v>
      </c>
      <c r="O4" s="363"/>
      <c r="P4" s="364"/>
      <c r="Q4" s="28"/>
      <c r="R4" s="28"/>
      <c r="U4" s="67" t="s">
        <v>349</v>
      </c>
    </row>
    <row r="5" spans="2:21" ht="3.75" customHeight="1" x14ac:dyDescent="0.3">
      <c r="B5" s="41"/>
      <c r="C5" s="41"/>
      <c r="D5" s="49"/>
      <c r="E5" s="49"/>
      <c r="F5" s="49"/>
      <c r="G5" s="49"/>
      <c r="H5" s="49"/>
      <c r="I5" s="49"/>
    </row>
    <row r="6" spans="2:21" ht="20.100000000000001" customHeight="1" x14ac:dyDescent="0.3">
      <c r="B6" s="268" t="s">
        <v>1</v>
      </c>
      <c r="C6" s="268"/>
      <c r="D6" s="290" t="str">
        <f>'Startovní listina'!C2</f>
        <v>1. Mistrovství ČR v Rally Obedience</v>
      </c>
      <c r="E6" s="291"/>
      <c r="F6" s="291"/>
      <c r="G6" s="291"/>
      <c r="H6" s="291"/>
      <c r="I6" s="292"/>
      <c r="K6" s="272" t="s">
        <v>12</v>
      </c>
      <c r="L6" s="272"/>
      <c r="N6" s="29" t="s">
        <v>17</v>
      </c>
      <c r="P6" s="116" t="s">
        <v>331</v>
      </c>
      <c r="Q6" s="30"/>
    </row>
    <row r="7" spans="2:21" ht="3" customHeight="1" x14ac:dyDescent="0.3">
      <c r="B7" s="43"/>
      <c r="C7" s="44"/>
      <c r="D7" s="49"/>
      <c r="E7" s="49"/>
      <c r="F7" s="49"/>
      <c r="G7" s="49"/>
      <c r="H7" s="49"/>
      <c r="I7" s="49"/>
    </row>
    <row r="8" spans="2:21" ht="20.100000000000001" customHeight="1" x14ac:dyDescent="0.3">
      <c r="B8" s="268" t="s">
        <v>2</v>
      </c>
      <c r="C8" s="268"/>
      <c r="D8" s="290" t="str">
        <f>'Startovní listina'!C4</f>
        <v>KO ČR</v>
      </c>
      <c r="E8" s="291"/>
      <c r="F8" s="291"/>
      <c r="G8" s="291"/>
      <c r="H8" s="291"/>
      <c r="I8" s="292"/>
      <c r="K8" s="367" t="s">
        <v>338</v>
      </c>
      <c r="L8" s="366"/>
      <c r="N8" s="31"/>
      <c r="P8" s="117" t="s">
        <v>341</v>
      </c>
      <c r="Q8" s="113"/>
      <c r="R8" s="113"/>
    </row>
    <row r="9" spans="2:21" ht="3" customHeight="1" x14ac:dyDescent="0.3">
      <c r="B9" s="43"/>
      <c r="C9" s="44"/>
      <c r="D9" s="41"/>
      <c r="E9" s="41"/>
      <c r="F9" s="41"/>
      <c r="G9" s="41"/>
      <c r="H9" s="41"/>
      <c r="I9" s="41"/>
      <c r="P9" s="113"/>
      <c r="Q9" s="113"/>
      <c r="R9" s="113"/>
    </row>
    <row r="10" spans="2:21" ht="20.100000000000001" customHeight="1" x14ac:dyDescent="0.3">
      <c r="B10" s="268" t="s">
        <v>139</v>
      </c>
      <c r="C10" s="268"/>
      <c r="D10" s="269"/>
      <c r="E10" s="270"/>
      <c r="F10" s="270"/>
      <c r="G10" s="270"/>
      <c r="H10" s="270"/>
      <c r="I10" s="271"/>
      <c r="K10" s="272" t="s">
        <v>18</v>
      </c>
      <c r="L10" s="272"/>
      <c r="N10" s="29" t="s">
        <v>82</v>
      </c>
      <c r="P10" s="275" t="s">
        <v>342</v>
      </c>
      <c r="Q10" s="276"/>
      <c r="R10" s="277"/>
    </row>
    <row r="11" spans="2:21" ht="3" customHeight="1" x14ac:dyDescent="0.3">
      <c r="B11" s="43"/>
      <c r="C11" s="44"/>
      <c r="D11" s="41"/>
      <c r="E11" s="41"/>
      <c r="F11" s="41"/>
      <c r="G11" s="41"/>
      <c r="H11" s="41"/>
      <c r="I11" s="41"/>
      <c r="P11" s="278"/>
      <c r="Q11" s="279"/>
      <c r="R11" s="280"/>
    </row>
    <row r="12" spans="2:21" ht="20.100000000000001" customHeight="1" x14ac:dyDescent="0.3">
      <c r="B12" s="268" t="s">
        <v>140</v>
      </c>
      <c r="C12" s="268"/>
      <c r="D12" s="269"/>
      <c r="E12" s="270"/>
      <c r="F12" s="270"/>
      <c r="G12" s="270"/>
      <c r="H12" s="270"/>
      <c r="I12" s="271"/>
      <c r="K12" s="273" t="s">
        <v>19</v>
      </c>
      <c r="L12" s="274"/>
      <c r="N12" s="31"/>
      <c r="P12" s="281"/>
      <c r="Q12" s="282"/>
      <c r="R12" s="283"/>
    </row>
    <row r="13" spans="2:21" ht="3.75" customHeight="1" thickBot="1" x14ac:dyDescent="0.35"/>
    <row r="14" spans="2:21" ht="15" thickBot="1" x14ac:dyDescent="0.35">
      <c r="B14" s="32" t="s">
        <v>20</v>
      </c>
      <c r="C14" s="346" t="s">
        <v>21</v>
      </c>
      <c r="D14" s="346"/>
      <c r="E14" s="346"/>
      <c r="F14" s="346"/>
      <c r="G14" s="346"/>
      <c r="H14" s="347" t="s">
        <v>22</v>
      </c>
      <c r="I14" s="348"/>
      <c r="J14" s="349" t="s">
        <v>20</v>
      </c>
      <c r="K14" s="350"/>
      <c r="L14" s="346" t="s">
        <v>21</v>
      </c>
      <c r="M14" s="346"/>
      <c r="N14" s="346"/>
      <c r="O14" s="346"/>
      <c r="P14" s="346"/>
      <c r="Q14" s="346"/>
      <c r="R14" s="33" t="s">
        <v>22</v>
      </c>
    </row>
    <row r="15" spans="2:21" ht="15" customHeight="1" thickBot="1" x14ac:dyDescent="0.35">
      <c r="B15" s="389">
        <v>1</v>
      </c>
      <c r="C15" s="84"/>
      <c r="D15" s="352" t="str">
        <f>IF(C15=0,"",VLOOKUP(C15,'Seznam karet'!$B$2:$C$1048,2,0))</f>
        <v/>
      </c>
      <c r="E15" s="352" t="e">
        <f>IF(D15=0,"",VLOOKUP(D15,'[4]Seznam karet'!$B$2:$C$1049,2,0))</f>
        <v>#N/A</v>
      </c>
      <c r="F15" s="352" t="e">
        <f>IF(E15=0,"",VLOOKUP(E15,'[4]Seznam karet'!$B$2:$C$1049,2,0))</f>
        <v>#N/A</v>
      </c>
      <c r="G15" s="352" t="e">
        <f>IF(F15=0,"",VLOOKUP(F15,'[4]Seznam karet'!$B$2:$C$1049,2,0))</f>
        <v>#N/A</v>
      </c>
      <c r="H15" s="352" t="e">
        <f>IF(G15=0,"",VLOOKUP(G15,'[4]Seznam karet'!$B$2:$C$1049,2,0))</f>
        <v>#N/A</v>
      </c>
      <c r="I15" s="353" t="e">
        <f>IF(H15=0,"",VLOOKUP(H15,'[4]Seznam karet'!$B$2:$C$1049,2,0))</f>
        <v>#N/A</v>
      </c>
      <c r="J15" s="390">
        <v>13</v>
      </c>
      <c r="K15" s="391"/>
      <c r="L15" s="84"/>
      <c r="M15" s="352" t="str">
        <f>IF(L15=0,"",VLOOKUP(L15,'Seznam karet'!$B$2:$C$1048,2,0))</f>
        <v/>
      </c>
      <c r="N15" s="352" t="e">
        <f>IF(M15=0,"",VLOOKUP(M15,'[4]Seznam karet'!$B$2:$C$1049,2,0))</f>
        <v>#N/A</v>
      </c>
      <c r="O15" s="352" t="e">
        <f>IF(N15=0,"",VLOOKUP(N15,'[4]Seznam karet'!$B$2:$C$1049,2,0))</f>
        <v>#N/A</v>
      </c>
      <c r="P15" s="352" t="e">
        <f>IF(O15=0,"",VLOOKUP(O15,'[4]Seznam karet'!$B$2:$C$1049,2,0))</f>
        <v>#N/A</v>
      </c>
      <c r="Q15" s="352" t="e">
        <f>IF(P15=0,"",VLOOKUP(P15,'[4]Seznam karet'!$B$2:$C$1049,2,0))</f>
        <v>#N/A</v>
      </c>
      <c r="R15" s="356" t="e">
        <f>IF(Q15=0,"",VLOOKUP(Q15,'[4]Seznam karet'!$B$2:$C$1049,2,0))</f>
        <v>#N/A</v>
      </c>
    </row>
    <row r="16" spans="2:21" ht="33" customHeight="1" thickBot="1" x14ac:dyDescent="0.35">
      <c r="B16" s="379"/>
      <c r="C16" s="384"/>
      <c r="D16" s="385"/>
      <c r="E16" s="385"/>
      <c r="F16" s="385"/>
      <c r="G16" s="386"/>
      <c r="H16" s="387"/>
      <c r="I16" s="388"/>
      <c r="J16" s="382"/>
      <c r="K16" s="383"/>
      <c r="L16" s="384"/>
      <c r="M16" s="385"/>
      <c r="N16" s="385"/>
      <c r="O16" s="385"/>
      <c r="P16" s="385"/>
      <c r="Q16" s="386"/>
      <c r="R16" s="65"/>
    </row>
    <row r="17" spans="2:18" ht="15" customHeight="1" thickBot="1" x14ac:dyDescent="0.35">
      <c r="B17" s="368">
        <v>2</v>
      </c>
      <c r="C17" s="84"/>
      <c r="D17" s="334" t="str">
        <f>IF(C17=0,"",VLOOKUP(C17,'Seznam karet'!$B$2:$C$1048,2,0))</f>
        <v/>
      </c>
      <c r="E17" s="334" t="e">
        <f>IF(D17=0,"",VLOOKUP(D17,'[4]Seznam karet'!$B$2:$C$1049,2,0))</f>
        <v>#N/A</v>
      </c>
      <c r="F17" s="334" t="e">
        <f>IF(E17=0,"",VLOOKUP(E17,'[4]Seznam karet'!$B$2:$C$1049,2,0))</f>
        <v>#N/A</v>
      </c>
      <c r="G17" s="334" t="e">
        <f>IF(F17=0,"",VLOOKUP(F17,'[4]Seznam karet'!$B$2:$C$1049,2,0))</f>
        <v>#N/A</v>
      </c>
      <c r="H17" s="334" t="e">
        <f>IF(G17=0,"",VLOOKUP(G17,'[4]Seznam karet'!$B$2:$C$1049,2,0))</f>
        <v>#N/A</v>
      </c>
      <c r="I17" s="335" t="e">
        <f>IF(H17=0,"",VLOOKUP(H17,'[4]Seznam karet'!$B$2:$C$1049,2,0))</f>
        <v>#N/A</v>
      </c>
      <c r="J17" s="380">
        <v>14</v>
      </c>
      <c r="K17" s="381"/>
      <c r="L17" s="84"/>
      <c r="M17" s="334" t="str">
        <f>IF(L17=0,"",VLOOKUP(L17,'Seznam karet'!$B$2:$C$1048,2,0))</f>
        <v/>
      </c>
      <c r="N17" s="334" t="e">
        <f>IF(M17=0,"",VLOOKUP(M17,'[4]Seznam karet'!$B$2:$C$1049,2,0))</f>
        <v>#N/A</v>
      </c>
      <c r="O17" s="334" t="e">
        <f>IF(N17=0,"",VLOOKUP(N17,'[4]Seznam karet'!$B$2:$C$1049,2,0))</f>
        <v>#N/A</v>
      </c>
      <c r="P17" s="334" t="e">
        <f>IF(O17=0,"",VLOOKUP(O17,'[4]Seznam karet'!$B$2:$C$1049,2,0))</f>
        <v>#N/A</v>
      </c>
      <c r="Q17" s="334" t="e">
        <f>IF(P17=0,"",VLOOKUP(P17,'[4]Seznam karet'!$B$2:$C$1049,2,0))</f>
        <v>#N/A</v>
      </c>
      <c r="R17" s="340" t="e">
        <f>IF(Q17=0,"",VLOOKUP(Q17,'[4]Seznam karet'!$B$2:$C$1049,2,0))</f>
        <v>#N/A</v>
      </c>
    </row>
    <row r="18" spans="2:18" ht="33" customHeight="1" thickBot="1" x14ac:dyDescent="0.35">
      <c r="B18" s="379"/>
      <c r="C18" s="384"/>
      <c r="D18" s="385"/>
      <c r="E18" s="385"/>
      <c r="F18" s="385"/>
      <c r="G18" s="386"/>
      <c r="H18" s="387"/>
      <c r="I18" s="388"/>
      <c r="J18" s="382"/>
      <c r="K18" s="383"/>
      <c r="L18" s="384"/>
      <c r="M18" s="385"/>
      <c r="N18" s="385"/>
      <c r="O18" s="385"/>
      <c r="P18" s="385"/>
      <c r="Q18" s="386"/>
      <c r="R18" s="65"/>
    </row>
    <row r="19" spans="2:18" ht="15" customHeight="1" thickBot="1" x14ac:dyDescent="0.35">
      <c r="B19" s="368">
        <v>3</v>
      </c>
      <c r="C19" s="84"/>
      <c r="D19" s="334" t="str">
        <f>IF(C19=0,"",VLOOKUP(C19,'Seznam karet'!$B$2:$C$1048,2,0))</f>
        <v/>
      </c>
      <c r="E19" s="334" t="e">
        <f>IF(D19=0,"",VLOOKUP(D19,'[4]Seznam karet'!$B$2:$C$1049,2,0))</f>
        <v>#N/A</v>
      </c>
      <c r="F19" s="334" t="e">
        <f>IF(E19=0,"",VLOOKUP(E19,'[4]Seznam karet'!$B$2:$C$1049,2,0))</f>
        <v>#N/A</v>
      </c>
      <c r="G19" s="334" t="e">
        <f>IF(F19=0,"",VLOOKUP(F19,'[4]Seznam karet'!$B$2:$C$1049,2,0))</f>
        <v>#N/A</v>
      </c>
      <c r="H19" s="334" t="e">
        <f>IF(G19=0,"",VLOOKUP(G19,'[4]Seznam karet'!$B$2:$C$1049,2,0))</f>
        <v>#N/A</v>
      </c>
      <c r="I19" s="335" t="e">
        <f>IF(H19=0,"",VLOOKUP(H19,'[4]Seznam karet'!$B$2:$C$1049,2,0))</f>
        <v>#N/A</v>
      </c>
      <c r="J19" s="380">
        <v>15</v>
      </c>
      <c r="K19" s="381"/>
      <c r="L19" s="84"/>
      <c r="M19" s="334" t="str">
        <f>IF(L19=0,"",VLOOKUP(L19,'Seznam karet'!$B$2:$C$1048,2,0))</f>
        <v/>
      </c>
      <c r="N19" s="334" t="e">
        <f>IF(M19=0,"",VLOOKUP(M19,'[4]Seznam karet'!$B$2:$C$1049,2,0))</f>
        <v>#N/A</v>
      </c>
      <c r="O19" s="334" t="e">
        <f>IF(N19=0,"",VLOOKUP(N19,'[4]Seznam karet'!$B$2:$C$1049,2,0))</f>
        <v>#N/A</v>
      </c>
      <c r="P19" s="334" t="e">
        <f>IF(O19=0,"",VLOOKUP(O19,'[4]Seznam karet'!$B$2:$C$1049,2,0))</f>
        <v>#N/A</v>
      </c>
      <c r="Q19" s="334" t="e">
        <f>IF(P19=0,"",VLOOKUP(P19,'[4]Seznam karet'!$B$2:$C$1049,2,0))</f>
        <v>#N/A</v>
      </c>
      <c r="R19" s="340" t="e">
        <f>IF(Q19=0,"",VLOOKUP(Q19,'[4]Seznam karet'!$B$2:$C$1049,2,0))</f>
        <v>#N/A</v>
      </c>
    </row>
    <row r="20" spans="2:18" ht="33" customHeight="1" thickBot="1" x14ac:dyDescent="0.35">
      <c r="B20" s="379"/>
      <c r="C20" s="384"/>
      <c r="D20" s="385"/>
      <c r="E20" s="385"/>
      <c r="F20" s="385"/>
      <c r="G20" s="386"/>
      <c r="H20" s="387"/>
      <c r="I20" s="388"/>
      <c r="J20" s="382"/>
      <c r="K20" s="383"/>
      <c r="L20" s="384"/>
      <c r="M20" s="385"/>
      <c r="N20" s="385"/>
      <c r="O20" s="385"/>
      <c r="P20" s="385"/>
      <c r="Q20" s="386"/>
      <c r="R20" s="65"/>
    </row>
    <row r="21" spans="2:18" ht="15" customHeight="1" thickBot="1" x14ac:dyDescent="0.35">
      <c r="B21" s="368">
        <v>4</v>
      </c>
      <c r="C21" s="84"/>
      <c r="D21" s="334" t="str">
        <f>IF(C21=0,"",VLOOKUP(C21,'Seznam karet'!$B$2:$C$1048,2,0))</f>
        <v/>
      </c>
      <c r="E21" s="334" t="e">
        <f>IF(D21=0,"",VLOOKUP(D21,'[4]Seznam karet'!$B$2:$C$1049,2,0))</f>
        <v>#N/A</v>
      </c>
      <c r="F21" s="334" t="e">
        <f>IF(E21=0,"",VLOOKUP(E21,'[4]Seznam karet'!$B$2:$C$1049,2,0))</f>
        <v>#N/A</v>
      </c>
      <c r="G21" s="334" t="e">
        <f>IF(F21=0,"",VLOOKUP(F21,'[4]Seznam karet'!$B$2:$C$1049,2,0))</f>
        <v>#N/A</v>
      </c>
      <c r="H21" s="334" t="e">
        <f>IF(G21=0,"",VLOOKUP(G21,'[4]Seznam karet'!$B$2:$C$1049,2,0))</f>
        <v>#N/A</v>
      </c>
      <c r="I21" s="335" t="e">
        <f>IF(H21=0,"",VLOOKUP(H21,'[4]Seznam karet'!$B$2:$C$1049,2,0))</f>
        <v>#N/A</v>
      </c>
      <c r="J21" s="380">
        <v>16</v>
      </c>
      <c r="K21" s="381"/>
      <c r="L21" s="84"/>
      <c r="M21" s="334" t="str">
        <f>IF(L21=0,"",VLOOKUP(L21,'Seznam karet'!$B$2:$C$1048,2,0))</f>
        <v/>
      </c>
      <c r="N21" s="334" t="e">
        <f>IF(M21=0,"",VLOOKUP(M21,'[4]Seznam karet'!$B$2:$C$1049,2,0))</f>
        <v>#N/A</v>
      </c>
      <c r="O21" s="334" t="e">
        <f>IF(N21=0,"",VLOOKUP(N21,'[4]Seznam karet'!$B$2:$C$1049,2,0))</f>
        <v>#N/A</v>
      </c>
      <c r="P21" s="334" t="e">
        <f>IF(O21=0,"",VLOOKUP(O21,'[4]Seznam karet'!$B$2:$C$1049,2,0))</f>
        <v>#N/A</v>
      </c>
      <c r="Q21" s="334" t="e">
        <f>IF(P21=0,"",VLOOKUP(P21,'[4]Seznam karet'!$B$2:$C$1049,2,0))</f>
        <v>#N/A</v>
      </c>
      <c r="R21" s="340" t="e">
        <f>IF(Q21=0,"",VLOOKUP(Q21,'[4]Seznam karet'!$B$2:$C$1049,2,0))</f>
        <v>#N/A</v>
      </c>
    </row>
    <row r="22" spans="2:18" ht="33" customHeight="1" thickBot="1" x14ac:dyDescent="0.35">
      <c r="B22" s="379"/>
      <c r="C22" s="384"/>
      <c r="D22" s="385"/>
      <c r="E22" s="385"/>
      <c r="F22" s="385"/>
      <c r="G22" s="386"/>
      <c r="H22" s="387"/>
      <c r="I22" s="388"/>
      <c r="J22" s="382"/>
      <c r="K22" s="383"/>
      <c r="L22" s="384"/>
      <c r="M22" s="385"/>
      <c r="N22" s="385"/>
      <c r="O22" s="385"/>
      <c r="P22" s="385"/>
      <c r="Q22" s="386"/>
      <c r="R22" s="65"/>
    </row>
    <row r="23" spans="2:18" ht="15" customHeight="1" thickBot="1" x14ac:dyDescent="0.35">
      <c r="B23" s="368">
        <v>5</v>
      </c>
      <c r="C23" s="84"/>
      <c r="D23" s="334" t="str">
        <f>IF(C23=0,"",VLOOKUP(C23,'Seznam karet'!$B$2:$C$1048,2,0))</f>
        <v/>
      </c>
      <c r="E23" s="334" t="e">
        <f>IF(D23=0,"",VLOOKUP(D23,'[4]Seznam karet'!$B$2:$C$1049,2,0))</f>
        <v>#N/A</v>
      </c>
      <c r="F23" s="334" t="e">
        <f>IF(E23=0,"",VLOOKUP(E23,'[4]Seznam karet'!$B$2:$C$1049,2,0))</f>
        <v>#N/A</v>
      </c>
      <c r="G23" s="334" t="e">
        <f>IF(F23=0,"",VLOOKUP(F23,'[4]Seznam karet'!$B$2:$C$1049,2,0))</f>
        <v>#N/A</v>
      </c>
      <c r="H23" s="334" t="e">
        <f>IF(G23=0,"",VLOOKUP(G23,'[4]Seznam karet'!$B$2:$C$1049,2,0))</f>
        <v>#N/A</v>
      </c>
      <c r="I23" s="335" t="e">
        <f>IF(H23=0,"",VLOOKUP(H23,'[4]Seznam karet'!$B$2:$C$1049,2,0))</f>
        <v>#N/A</v>
      </c>
      <c r="J23" s="380">
        <v>17</v>
      </c>
      <c r="K23" s="381"/>
      <c r="L23" s="84"/>
      <c r="M23" s="334" t="str">
        <f>IF(L23=0,"",VLOOKUP(L23,'Seznam karet'!$B$2:$C$1048,2,0))</f>
        <v/>
      </c>
      <c r="N23" s="334" t="e">
        <f>IF(M23=0,"",VLOOKUP(M23,'[4]Seznam karet'!$B$2:$C$1049,2,0))</f>
        <v>#N/A</v>
      </c>
      <c r="O23" s="334" t="e">
        <f>IF(N23=0,"",VLOOKUP(N23,'[4]Seznam karet'!$B$2:$C$1049,2,0))</f>
        <v>#N/A</v>
      </c>
      <c r="P23" s="334" t="e">
        <f>IF(O23=0,"",VLOOKUP(O23,'[4]Seznam karet'!$B$2:$C$1049,2,0))</f>
        <v>#N/A</v>
      </c>
      <c r="Q23" s="334" t="e">
        <f>IF(P23=0,"",VLOOKUP(P23,'[4]Seznam karet'!$B$2:$C$1049,2,0))</f>
        <v>#N/A</v>
      </c>
      <c r="R23" s="340" t="e">
        <f>IF(Q23=0,"",VLOOKUP(Q23,'[4]Seznam karet'!$B$2:$C$1049,2,0))</f>
        <v>#N/A</v>
      </c>
    </row>
    <row r="24" spans="2:18" ht="33" customHeight="1" thickBot="1" x14ac:dyDescent="0.35">
      <c r="B24" s="379"/>
      <c r="C24" s="384"/>
      <c r="D24" s="385"/>
      <c r="E24" s="385"/>
      <c r="F24" s="385"/>
      <c r="G24" s="386"/>
      <c r="H24" s="387"/>
      <c r="I24" s="388"/>
      <c r="J24" s="382"/>
      <c r="K24" s="383"/>
      <c r="L24" s="384"/>
      <c r="M24" s="385"/>
      <c r="N24" s="385"/>
      <c r="O24" s="385"/>
      <c r="P24" s="385"/>
      <c r="Q24" s="386"/>
      <c r="R24" s="65"/>
    </row>
    <row r="25" spans="2:18" ht="15" customHeight="1" thickBot="1" x14ac:dyDescent="0.35">
      <c r="B25" s="368">
        <v>6</v>
      </c>
      <c r="C25" s="84"/>
      <c r="D25" s="334" t="str">
        <f>IF(C25=0,"",VLOOKUP(C25,'Seznam karet'!$B$2:$C$1048,2,0))</f>
        <v/>
      </c>
      <c r="E25" s="334" t="e">
        <f>IF(D25=0,"",VLOOKUP(D25,'[4]Seznam karet'!$B$2:$C$1049,2,0))</f>
        <v>#N/A</v>
      </c>
      <c r="F25" s="334" t="e">
        <f>IF(E25=0,"",VLOOKUP(E25,'[4]Seznam karet'!$B$2:$C$1049,2,0))</f>
        <v>#N/A</v>
      </c>
      <c r="G25" s="334" t="e">
        <f>IF(F25=0,"",VLOOKUP(F25,'[4]Seznam karet'!$B$2:$C$1049,2,0))</f>
        <v>#N/A</v>
      </c>
      <c r="H25" s="334" t="e">
        <f>IF(G25=0,"",VLOOKUP(G25,'[4]Seznam karet'!$B$2:$C$1049,2,0))</f>
        <v>#N/A</v>
      </c>
      <c r="I25" s="335" t="e">
        <f>IF(H25=0,"",VLOOKUP(H25,'[4]Seznam karet'!$B$2:$C$1049,2,0))</f>
        <v>#N/A</v>
      </c>
      <c r="J25" s="380">
        <v>18</v>
      </c>
      <c r="K25" s="381"/>
      <c r="L25" s="84"/>
      <c r="M25" s="334" t="str">
        <f>IF(L25=0,"",VLOOKUP(L25,'Seznam karet'!$B$2:$C$1048,2,0))</f>
        <v/>
      </c>
      <c r="N25" s="334" t="e">
        <f>IF(M25=0,"",VLOOKUP(M25,'[4]Seznam karet'!$B$2:$C$1049,2,0))</f>
        <v>#N/A</v>
      </c>
      <c r="O25" s="334" t="e">
        <f>IF(N25=0,"",VLOOKUP(N25,'[4]Seznam karet'!$B$2:$C$1049,2,0))</f>
        <v>#N/A</v>
      </c>
      <c r="P25" s="334" t="e">
        <f>IF(O25=0,"",VLOOKUP(O25,'[4]Seznam karet'!$B$2:$C$1049,2,0))</f>
        <v>#N/A</v>
      </c>
      <c r="Q25" s="334" t="e">
        <f>IF(P25=0,"",VLOOKUP(P25,'[4]Seznam karet'!$B$2:$C$1049,2,0))</f>
        <v>#N/A</v>
      </c>
      <c r="R25" s="340" t="e">
        <f>IF(Q25=0,"",VLOOKUP(Q25,'[4]Seznam karet'!$B$2:$C$1049,2,0))</f>
        <v>#N/A</v>
      </c>
    </row>
    <row r="26" spans="2:18" ht="33" customHeight="1" thickBot="1" x14ac:dyDescent="0.35">
      <c r="B26" s="379"/>
      <c r="C26" s="384"/>
      <c r="D26" s="385"/>
      <c r="E26" s="385"/>
      <c r="F26" s="385"/>
      <c r="G26" s="386"/>
      <c r="H26" s="387"/>
      <c r="I26" s="388"/>
      <c r="J26" s="382"/>
      <c r="K26" s="383"/>
      <c r="L26" s="384"/>
      <c r="M26" s="385"/>
      <c r="N26" s="385"/>
      <c r="O26" s="385"/>
      <c r="P26" s="385"/>
      <c r="Q26" s="386"/>
      <c r="R26" s="65"/>
    </row>
    <row r="27" spans="2:18" ht="15" customHeight="1" thickBot="1" x14ac:dyDescent="0.35">
      <c r="B27" s="368">
        <v>7</v>
      </c>
      <c r="C27" s="84"/>
      <c r="D27" s="334" t="str">
        <f>IF(C27=0,"",VLOOKUP(C27,'Seznam karet'!$B$2:$C$1048,2,0))</f>
        <v/>
      </c>
      <c r="E27" s="334" t="e">
        <f>IF(D27=0,"",VLOOKUP(D27,'[4]Seznam karet'!$B$2:$C$1049,2,0))</f>
        <v>#N/A</v>
      </c>
      <c r="F27" s="334" t="e">
        <f>IF(E27=0,"",VLOOKUP(E27,'[4]Seznam karet'!$B$2:$C$1049,2,0))</f>
        <v>#N/A</v>
      </c>
      <c r="G27" s="334" t="e">
        <f>IF(F27=0,"",VLOOKUP(F27,'[4]Seznam karet'!$B$2:$C$1049,2,0))</f>
        <v>#N/A</v>
      </c>
      <c r="H27" s="334" t="e">
        <f>IF(G27=0,"",VLOOKUP(G27,'[4]Seznam karet'!$B$2:$C$1049,2,0))</f>
        <v>#N/A</v>
      </c>
      <c r="I27" s="335" t="e">
        <f>IF(H27=0,"",VLOOKUP(H27,'[4]Seznam karet'!$B$2:$C$1049,2,0))</f>
        <v>#N/A</v>
      </c>
      <c r="J27" s="380">
        <v>19</v>
      </c>
      <c r="K27" s="381"/>
      <c r="L27" s="84"/>
      <c r="M27" s="334" t="str">
        <f>IF(L27=0,"",VLOOKUP(L27,'Seznam karet'!$B$2:$C$1048,2,0))</f>
        <v/>
      </c>
      <c r="N27" s="334" t="e">
        <f>IF(M27=0,"",VLOOKUP(M27,'[4]Seznam karet'!$B$2:$C$1049,2,0))</f>
        <v>#N/A</v>
      </c>
      <c r="O27" s="334" t="e">
        <f>IF(N27=0,"",VLOOKUP(N27,'[4]Seznam karet'!$B$2:$C$1049,2,0))</f>
        <v>#N/A</v>
      </c>
      <c r="P27" s="334" t="e">
        <f>IF(O27=0,"",VLOOKUP(O27,'[4]Seznam karet'!$B$2:$C$1049,2,0))</f>
        <v>#N/A</v>
      </c>
      <c r="Q27" s="334" t="e">
        <f>IF(P27=0,"",VLOOKUP(P27,'[4]Seznam karet'!$B$2:$C$1049,2,0))</f>
        <v>#N/A</v>
      </c>
      <c r="R27" s="340" t="e">
        <f>IF(Q27=0,"",VLOOKUP(Q27,'[4]Seznam karet'!$B$2:$C$1049,2,0))</f>
        <v>#N/A</v>
      </c>
    </row>
    <row r="28" spans="2:18" ht="33" customHeight="1" thickBot="1" x14ac:dyDescent="0.35">
      <c r="B28" s="379"/>
      <c r="C28" s="384"/>
      <c r="D28" s="385"/>
      <c r="E28" s="385"/>
      <c r="F28" s="385"/>
      <c r="G28" s="386"/>
      <c r="H28" s="387"/>
      <c r="I28" s="388"/>
      <c r="J28" s="382"/>
      <c r="K28" s="383"/>
      <c r="L28" s="384"/>
      <c r="M28" s="385"/>
      <c r="N28" s="385"/>
      <c r="O28" s="385"/>
      <c r="P28" s="385"/>
      <c r="Q28" s="386"/>
      <c r="R28" s="65"/>
    </row>
    <row r="29" spans="2:18" ht="15" customHeight="1" thickBot="1" x14ac:dyDescent="0.35">
      <c r="B29" s="368">
        <v>8</v>
      </c>
      <c r="C29" s="84"/>
      <c r="D29" s="334" t="str">
        <f>IF(C29=0,"",VLOOKUP(C29,'Seznam karet'!$B$2:$C$1048,2,0))</f>
        <v/>
      </c>
      <c r="E29" s="334" t="e">
        <f>IF(D29=0,"",VLOOKUP(D29,'[4]Seznam karet'!$B$2:$C$1049,2,0))</f>
        <v>#N/A</v>
      </c>
      <c r="F29" s="334" t="e">
        <f>IF(E29=0,"",VLOOKUP(E29,'[4]Seznam karet'!$B$2:$C$1049,2,0))</f>
        <v>#N/A</v>
      </c>
      <c r="G29" s="334" t="e">
        <f>IF(F29=0,"",VLOOKUP(F29,'[4]Seznam karet'!$B$2:$C$1049,2,0))</f>
        <v>#N/A</v>
      </c>
      <c r="H29" s="334" t="e">
        <f>IF(G29=0,"",VLOOKUP(G29,'[4]Seznam karet'!$B$2:$C$1049,2,0))</f>
        <v>#N/A</v>
      </c>
      <c r="I29" s="335" t="e">
        <f>IF(H29=0,"",VLOOKUP(H29,'[4]Seznam karet'!$B$2:$C$1049,2,0))</f>
        <v>#N/A</v>
      </c>
      <c r="J29" s="380">
        <v>20</v>
      </c>
      <c r="K29" s="381"/>
      <c r="L29" s="85"/>
      <c r="M29" s="334" t="str">
        <f>IF(L29=0,"",VLOOKUP(L29,'Seznam karet'!$B$2:$C$1048,2,0))</f>
        <v/>
      </c>
      <c r="N29" s="334" t="e">
        <f>IF(M29=0,"",VLOOKUP(M29,'[4]Seznam karet'!$B$2:$C$1049,2,0))</f>
        <v>#N/A</v>
      </c>
      <c r="O29" s="334" t="e">
        <f>IF(N29=0,"",VLOOKUP(N29,'[4]Seznam karet'!$B$2:$C$1049,2,0))</f>
        <v>#N/A</v>
      </c>
      <c r="P29" s="334" t="e">
        <f>IF(O29=0,"",VLOOKUP(O29,'[4]Seznam karet'!$B$2:$C$1049,2,0))</f>
        <v>#N/A</v>
      </c>
      <c r="Q29" s="334" t="e">
        <f>IF(P29=0,"",VLOOKUP(P29,'[4]Seznam karet'!$B$2:$C$1049,2,0))</f>
        <v>#N/A</v>
      </c>
      <c r="R29" s="340" t="e">
        <f>IF(Q29=0,"",VLOOKUP(Q29,'[4]Seznam karet'!$B$2:$C$1049,2,0))</f>
        <v>#N/A</v>
      </c>
    </row>
    <row r="30" spans="2:18" ht="33" customHeight="1" thickBot="1" x14ac:dyDescent="0.35">
      <c r="B30" s="379"/>
      <c r="C30" s="384"/>
      <c r="D30" s="385"/>
      <c r="E30" s="385"/>
      <c r="F30" s="385"/>
      <c r="G30" s="386"/>
      <c r="H30" s="387"/>
      <c r="I30" s="388"/>
      <c r="J30" s="382"/>
      <c r="K30" s="383"/>
      <c r="L30" s="384"/>
      <c r="M30" s="385"/>
      <c r="N30" s="385"/>
      <c r="O30" s="385"/>
      <c r="P30" s="385"/>
      <c r="Q30" s="386"/>
      <c r="R30" s="65"/>
    </row>
    <row r="31" spans="2:18" ht="15" customHeight="1" thickBot="1" x14ac:dyDescent="0.35">
      <c r="B31" s="368">
        <v>9</v>
      </c>
      <c r="C31" s="84"/>
      <c r="D31" s="334" t="str">
        <f>IF(C31=0,"",VLOOKUP(C31,'Seznam karet'!$B$2:$C$1048,2,0))</f>
        <v/>
      </c>
      <c r="E31" s="334" t="e">
        <f>IF(D31=0,"",VLOOKUP(D31,'[4]Seznam karet'!$B$2:$C$1049,2,0))</f>
        <v>#N/A</v>
      </c>
      <c r="F31" s="334" t="e">
        <f>IF(E31=0,"",VLOOKUP(E31,'[4]Seznam karet'!$B$2:$C$1049,2,0))</f>
        <v>#N/A</v>
      </c>
      <c r="G31" s="334" t="e">
        <f>IF(F31=0,"",VLOOKUP(F31,'[4]Seznam karet'!$B$2:$C$1049,2,0))</f>
        <v>#N/A</v>
      </c>
      <c r="H31" s="334" t="e">
        <f>IF(G31=0,"",VLOOKUP(G31,'[4]Seznam karet'!$B$2:$C$1049,2,0))</f>
        <v>#N/A</v>
      </c>
      <c r="I31" s="335" t="e">
        <f>IF(H31=0,"",VLOOKUP(H31,'[4]Seznam karet'!$B$2:$C$1049,2,0))</f>
        <v>#N/A</v>
      </c>
      <c r="J31" s="380">
        <v>21</v>
      </c>
      <c r="K31" s="381"/>
      <c r="L31" s="84"/>
      <c r="M31" s="334" t="str">
        <f>IF(L31=0,"",VLOOKUP(L31,'Seznam karet'!$B$2:$C$1048,2,0))</f>
        <v/>
      </c>
      <c r="N31" s="334" t="e">
        <f>IF(M31=0,"",VLOOKUP(M31,'[4]Seznam karet'!$B$2:$C$1049,2,0))</f>
        <v>#N/A</v>
      </c>
      <c r="O31" s="334" t="e">
        <f>IF(N31=0,"",VLOOKUP(N31,'[4]Seznam karet'!$B$2:$C$1049,2,0))</f>
        <v>#N/A</v>
      </c>
      <c r="P31" s="334" t="e">
        <f>IF(O31=0,"",VLOOKUP(O31,'[4]Seznam karet'!$B$2:$C$1049,2,0))</f>
        <v>#N/A</v>
      </c>
      <c r="Q31" s="334" t="e">
        <f>IF(P31=0,"",VLOOKUP(P31,'[4]Seznam karet'!$B$2:$C$1049,2,0))</f>
        <v>#N/A</v>
      </c>
      <c r="R31" s="340" t="e">
        <f>IF(Q31=0,"",VLOOKUP(Q31,'[4]Seznam karet'!$B$2:$C$1049,2,0))</f>
        <v>#N/A</v>
      </c>
    </row>
    <row r="32" spans="2:18" ht="33" customHeight="1" thickBot="1" x14ac:dyDescent="0.35">
      <c r="B32" s="379"/>
      <c r="C32" s="384"/>
      <c r="D32" s="385"/>
      <c r="E32" s="385"/>
      <c r="F32" s="385"/>
      <c r="G32" s="386"/>
      <c r="H32" s="387"/>
      <c r="I32" s="388"/>
      <c r="J32" s="382"/>
      <c r="K32" s="383"/>
      <c r="L32" s="384"/>
      <c r="M32" s="385"/>
      <c r="N32" s="385"/>
      <c r="O32" s="385"/>
      <c r="P32" s="385"/>
      <c r="Q32" s="386"/>
      <c r="R32" s="65"/>
    </row>
    <row r="33" spans="2:18" ht="15" customHeight="1" thickBot="1" x14ac:dyDescent="0.35">
      <c r="B33" s="368">
        <v>10</v>
      </c>
      <c r="C33" s="84"/>
      <c r="D33" s="334" t="str">
        <f>IF(C33=0,"",VLOOKUP(C33,'Seznam karet'!$B$2:$C$1048,2,0))</f>
        <v/>
      </c>
      <c r="E33" s="334" t="e">
        <f>IF(D33=0,"",VLOOKUP(D33,'[4]Seznam karet'!$B$2:$C$1049,2,0))</f>
        <v>#N/A</v>
      </c>
      <c r="F33" s="334" t="e">
        <f>IF(E33=0,"",VLOOKUP(E33,'[4]Seznam karet'!$B$2:$C$1049,2,0))</f>
        <v>#N/A</v>
      </c>
      <c r="G33" s="334" t="e">
        <f>IF(F33=0,"",VLOOKUP(F33,'[4]Seznam karet'!$B$2:$C$1049,2,0))</f>
        <v>#N/A</v>
      </c>
      <c r="H33" s="334" t="e">
        <f>IF(G33=0,"",VLOOKUP(G33,'[4]Seznam karet'!$B$2:$C$1049,2,0))</f>
        <v>#N/A</v>
      </c>
      <c r="I33" s="335" t="e">
        <f>IF(H33=0,"",VLOOKUP(H33,'[4]Seznam karet'!$B$2:$C$1049,2,0))</f>
        <v>#N/A</v>
      </c>
      <c r="J33" s="380">
        <v>22</v>
      </c>
      <c r="K33" s="381"/>
      <c r="L33" s="84"/>
      <c r="M33" s="334" t="str">
        <f>IF(L33=0,"",VLOOKUP(L33,'Seznam karet'!$B$2:$C$1048,2,0))</f>
        <v/>
      </c>
      <c r="N33" s="334" t="e">
        <f>IF(M33=0,"",VLOOKUP(M33,'[4]Seznam karet'!$B$2:$C$1049,2,0))</f>
        <v>#N/A</v>
      </c>
      <c r="O33" s="334" t="e">
        <f>IF(N33=0,"",VLOOKUP(N33,'[4]Seznam karet'!$B$2:$C$1049,2,0))</f>
        <v>#N/A</v>
      </c>
      <c r="P33" s="334" t="e">
        <f>IF(O33=0,"",VLOOKUP(O33,'[4]Seznam karet'!$B$2:$C$1049,2,0))</f>
        <v>#N/A</v>
      </c>
      <c r="Q33" s="334" t="e">
        <f>IF(P33=0,"",VLOOKUP(P33,'[4]Seznam karet'!$B$2:$C$1049,2,0))</f>
        <v>#N/A</v>
      </c>
      <c r="R33" s="340" t="e">
        <f>IF(Q33=0,"",VLOOKUP(Q33,'[4]Seznam karet'!$B$2:$C$1049,2,0))</f>
        <v>#N/A</v>
      </c>
    </row>
    <row r="34" spans="2:18" ht="33" customHeight="1" thickBot="1" x14ac:dyDescent="0.35">
      <c r="B34" s="379"/>
      <c r="C34" s="384"/>
      <c r="D34" s="385"/>
      <c r="E34" s="385"/>
      <c r="F34" s="385"/>
      <c r="G34" s="386"/>
      <c r="H34" s="387"/>
      <c r="I34" s="388"/>
      <c r="J34" s="382"/>
      <c r="K34" s="383"/>
      <c r="L34" s="384"/>
      <c r="M34" s="385"/>
      <c r="N34" s="385"/>
      <c r="O34" s="385"/>
      <c r="P34" s="385"/>
      <c r="Q34" s="386"/>
      <c r="R34" s="65"/>
    </row>
    <row r="35" spans="2:18" ht="15" customHeight="1" thickBot="1" x14ac:dyDescent="0.35">
      <c r="B35" s="368">
        <v>11</v>
      </c>
      <c r="C35" s="84"/>
      <c r="D35" s="334" t="str">
        <f>IF(C35=0,"",VLOOKUP(C35,'Seznam karet'!$B$2:$C$1048,2,0))</f>
        <v/>
      </c>
      <c r="E35" s="334" t="e">
        <f>IF(D35=0,"",VLOOKUP(D35,'[4]Seznam karet'!$B$2:$C$1049,2,0))</f>
        <v>#N/A</v>
      </c>
      <c r="F35" s="334" t="e">
        <f>IF(E35=0,"",VLOOKUP(E35,'[4]Seznam karet'!$B$2:$C$1049,2,0))</f>
        <v>#N/A</v>
      </c>
      <c r="G35" s="334" t="e">
        <f>IF(F35=0,"",VLOOKUP(F35,'[4]Seznam karet'!$B$2:$C$1049,2,0))</f>
        <v>#N/A</v>
      </c>
      <c r="H35" s="334" t="e">
        <f>IF(G35=0,"",VLOOKUP(G35,'[4]Seznam karet'!$B$2:$C$1049,2,0))</f>
        <v>#N/A</v>
      </c>
      <c r="I35" s="335" t="e">
        <f>IF(H35=0,"",VLOOKUP(H35,'[4]Seznam karet'!$B$2:$C$1049,2,0))</f>
        <v>#N/A</v>
      </c>
      <c r="J35" s="380">
        <v>23</v>
      </c>
      <c r="K35" s="381"/>
      <c r="L35" s="84"/>
      <c r="M35" s="334" t="str">
        <f>IF(L35=0,"",VLOOKUP(L35,'Seznam karet'!$B$2:$C$1048,2,0))</f>
        <v/>
      </c>
      <c r="N35" s="334" t="e">
        <f>IF(M35=0,"",VLOOKUP(M35,'[4]Seznam karet'!$B$2:$C$1049,2,0))</f>
        <v>#N/A</v>
      </c>
      <c r="O35" s="334" t="e">
        <f>IF(N35=0,"",VLOOKUP(N35,'[4]Seznam karet'!$B$2:$C$1049,2,0))</f>
        <v>#N/A</v>
      </c>
      <c r="P35" s="334" t="e">
        <f>IF(O35=0,"",VLOOKUP(O35,'[4]Seznam karet'!$B$2:$C$1049,2,0))</f>
        <v>#N/A</v>
      </c>
      <c r="Q35" s="334" t="e">
        <f>IF(P35=0,"",VLOOKUP(P35,'[4]Seznam karet'!$B$2:$C$1049,2,0))</f>
        <v>#N/A</v>
      </c>
      <c r="R35" s="340" t="e">
        <f>IF(Q35=0,"",VLOOKUP(Q35,'[4]Seznam karet'!$B$2:$C$1049,2,0))</f>
        <v>#N/A</v>
      </c>
    </row>
    <row r="36" spans="2:18" ht="33" customHeight="1" thickBot="1" x14ac:dyDescent="0.35">
      <c r="B36" s="379"/>
      <c r="C36" s="384"/>
      <c r="D36" s="385"/>
      <c r="E36" s="385"/>
      <c r="F36" s="385"/>
      <c r="G36" s="386"/>
      <c r="H36" s="387"/>
      <c r="I36" s="388"/>
      <c r="J36" s="382"/>
      <c r="K36" s="383"/>
      <c r="L36" s="384"/>
      <c r="M36" s="385"/>
      <c r="N36" s="385"/>
      <c r="O36" s="385"/>
      <c r="P36" s="385"/>
      <c r="Q36" s="386"/>
      <c r="R36" s="65"/>
    </row>
    <row r="37" spans="2:18" ht="15" customHeight="1" thickBot="1" x14ac:dyDescent="0.35">
      <c r="B37" s="368">
        <v>12</v>
      </c>
      <c r="C37" s="84"/>
      <c r="D37" s="321" t="str">
        <f>IF(C37=0,"",VLOOKUP(C37,'Seznam karet'!$B$2:$C$1048,2,0))</f>
        <v/>
      </c>
      <c r="E37" s="321" t="e">
        <f>IF(D37=0,"",VLOOKUP(D37,'[4]Seznam karet'!$B$2:$C$1049,2,0))</f>
        <v>#N/A</v>
      </c>
      <c r="F37" s="321" t="e">
        <f>IF(E37=0,"",VLOOKUP(E37,'[4]Seznam karet'!$B$2:$C$1049,2,0))</f>
        <v>#N/A</v>
      </c>
      <c r="G37" s="321" t="e">
        <f>IF(F37=0,"",VLOOKUP(F37,'[4]Seznam karet'!$B$2:$C$1049,2,0))</f>
        <v>#N/A</v>
      </c>
      <c r="H37" s="321" t="e">
        <f>IF(G37=0,"",VLOOKUP(G37,'[4]Seznam karet'!$B$2:$C$1049,2,0))</f>
        <v>#N/A</v>
      </c>
      <c r="I37" s="322" t="e">
        <f>IF(H37=0,"",VLOOKUP(H37,'[4]Seznam karet'!$B$2:$C$1049,2,0))</f>
        <v>#N/A</v>
      </c>
      <c r="J37" s="370">
        <v>24</v>
      </c>
      <c r="K37" s="371"/>
      <c r="L37" s="84"/>
      <c r="M37" s="321" t="str">
        <f>IF(L37=0,"",VLOOKUP(L37,'Seznam karet'!$B$2:$C$1048,2,0))</f>
        <v/>
      </c>
      <c r="N37" s="321" t="e">
        <f>IF(M37=0,"",VLOOKUP(M37,'[4]Seznam karet'!$B$2:$C$1049,2,0))</f>
        <v>#N/A</v>
      </c>
      <c r="O37" s="321" t="e">
        <f>IF(N37=0,"",VLOOKUP(N37,'[4]Seznam karet'!$B$2:$C$1049,2,0))</f>
        <v>#N/A</v>
      </c>
      <c r="P37" s="321" t="e">
        <f>IF(O37=0,"",VLOOKUP(O37,'[4]Seznam karet'!$B$2:$C$1049,2,0))</f>
        <v>#N/A</v>
      </c>
      <c r="Q37" s="321" t="e">
        <f>IF(P37=0,"",VLOOKUP(P37,'[4]Seznam karet'!$B$2:$C$1049,2,0))</f>
        <v>#N/A</v>
      </c>
      <c r="R37" s="327" t="e">
        <f>IF(Q37=0,"",VLOOKUP(Q37,'[4]Seznam karet'!$B$2:$C$1049,2,0))</f>
        <v>#N/A</v>
      </c>
    </row>
    <row r="38" spans="2:18" ht="33" customHeight="1" thickBot="1" x14ac:dyDescent="0.35">
      <c r="B38" s="369"/>
      <c r="C38" s="374"/>
      <c r="D38" s="375"/>
      <c r="E38" s="375"/>
      <c r="F38" s="375"/>
      <c r="G38" s="376"/>
      <c r="H38" s="377"/>
      <c r="I38" s="378"/>
      <c r="J38" s="372"/>
      <c r="K38" s="373"/>
      <c r="L38" s="374"/>
      <c r="M38" s="375"/>
      <c r="N38" s="375"/>
      <c r="O38" s="375"/>
      <c r="P38" s="375"/>
      <c r="Q38" s="376"/>
      <c r="R38" s="66"/>
    </row>
    <row r="39" spans="2:18" ht="42" customHeight="1" thickBot="1" x14ac:dyDescent="0.35">
      <c r="B39" s="297" t="s">
        <v>23</v>
      </c>
      <c r="C39" s="298"/>
      <c r="D39" s="298"/>
      <c r="E39" s="299"/>
      <c r="F39" s="297" t="s">
        <v>24</v>
      </c>
      <c r="G39" s="298"/>
      <c r="H39" s="298"/>
      <c r="I39" s="299"/>
      <c r="J39" s="297" t="s">
        <v>25</v>
      </c>
      <c r="K39" s="298"/>
      <c r="L39" s="298"/>
      <c r="M39" s="298"/>
      <c r="N39" s="299"/>
      <c r="O39" s="300" t="s">
        <v>26</v>
      </c>
      <c r="P39" s="301"/>
      <c r="Q39" s="301"/>
      <c r="R39" s="302"/>
    </row>
    <row r="40" spans="2:18" ht="6" customHeight="1" thickBot="1" x14ac:dyDescent="0.35"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</row>
    <row r="41" spans="2:18" ht="15" thickTop="1" x14ac:dyDescent="0.3">
      <c r="B41" s="304" t="s">
        <v>27</v>
      </c>
      <c r="C41" s="305"/>
      <c r="D41" s="305"/>
      <c r="E41" s="308" t="s">
        <v>28</v>
      </c>
      <c r="F41" s="309"/>
      <c r="G41" s="312" t="s">
        <v>29</v>
      </c>
      <c r="H41" s="312"/>
      <c r="I41" s="312"/>
      <c r="J41" s="312"/>
      <c r="K41" s="313"/>
      <c r="L41" s="314"/>
      <c r="M41" s="314"/>
      <c r="N41" s="314"/>
      <c r="O41" s="314"/>
      <c r="P41" s="314"/>
      <c r="Q41" s="314"/>
      <c r="R41" s="315"/>
    </row>
    <row r="42" spans="2:18" ht="27.75" customHeight="1" thickBot="1" x14ac:dyDescent="0.35">
      <c r="B42" s="306"/>
      <c r="C42" s="307"/>
      <c r="D42" s="307"/>
      <c r="E42" s="310"/>
      <c r="F42" s="311"/>
      <c r="G42" s="298"/>
      <c r="H42" s="298"/>
      <c r="I42" s="298"/>
      <c r="J42" s="298"/>
      <c r="K42" s="316"/>
      <c r="L42" s="317"/>
      <c r="M42" s="317"/>
      <c r="N42" s="317"/>
      <c r="O42" s="317"/>
      <c r="P42" s="317"/>
      <c r="Q42" s="317"/>
      <c r="R42" s="318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R43"/>
  <sheetViews>
    <sheetView showZeros="0" zoomScale="90" zoomScaleNormal="90" workbookViewId="0">
      <selection activeCell="X33" sqref="X33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77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78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79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80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81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82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83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v>3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84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85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4" t="s">
        <v>15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</row>
    <row r="3" spans="2:18" ht="3" customHeight="1" x14ac:dyDescent="0.45">
      <c r="C3" s="1"/>
    </row>
    <row r="4" spans="2:18" ht="21.75" customHeight="1" x14ac:dyDescent="0.3">
      <c r="B4" s="268" t="s">
        <v>5</v>
      </c>
      <c r="C4" s="268"/>
      <c r="D4" s="491">
        <f ca="1">VLOOKUP($N$8,'Startovní listina'!$A$17:$I$116,9,0)</f>
        <v>0</v>
      </c>
      <c r="E4" s="492"/>
      <c r="F4" s="492"/>
      <c r="G4" s="492"/>
      <c r="H4" s="492"/>
      <c r="I4" s="493"/>
      <c r="K4" s="494" t="s">
        <v>16</v>
      </c>
      <c r="L4" s="494"/>
      <c r="M4" s="14"/>
      <c r="N4" s="495" t="str">
        <f>'Startovní listina'!C8</f>
        <v>29. - 30. 06. 2024</v>
      </c>
      <c r="O4" s="496"/>
      <c r="P4" s="497"/>
      <c r="Q4" s="14"/>
      <c r="R4" s="14"/>
    </row>
    <row r="5" spans="2:18" ht="3.75" customHeight="1" x14ac:dyDescent="0.3">
      <c r="B5" s="41"/>
      <c r="C5" s="41"/>
    </row>
    <row r="6" spans="2:18" ht="20.100000000000001" customHeight="1" x14ac:dyDescent="0.3">
      <c r="B6" s="268" t="s">
        <v>1</v>
      </c>
      <c r="C6" s="268"/>
      <c r="D6" s="503" t="str">
        <f>'Startovní listina'!C2</f>
        <v>1. Mistrovství ČR v Rally Obedience</v>
      </c>
      <c r="E6" s="504"/>
      <c r="F6" s="504"/>
      <c r="G6" s="504"/>
      <c r="H6" s="504"/>
      <c r="I6" s="505"/>
      <c r="K6" s="506" t="s">
        <v>12</v>
      </c>
      <c r="L6" s="506"/>
      <c r="N6" s="20" t="s">
        <v>17</v>
      </c>
      <c r="P6" s="115" t="s">
        <v>331</v>
      </c>
      <c r="Q6" s="73"/>
      <c r="R6" s="68"/>
    </row>
    <row r="7" spans="2:18" ht="3" customHeight="1" x14ac:dyDescent="0.3">
      <c r="B7" s="43"/>
      <c r="C7" s="44"/>
      <c r="P7" s="68"/>
      <c r="Q7" s="68"/>
      <c r="R7" s="68"/>
    </row>
    <row r="8" spans="2:18" ht="20.100000000000001" customHeight="1" x14ac:dyDescent="0.3">
      <c r="B8" s="268" t="s">
        <v>2</v>
      </c>
      <c r="C8" s="268"/>
      <c r="D8" s="491" t="str">
        <f>'Startovní listina'!C4</f>
        <v>KO ČR</v>
      </c>
      <c r="E8" s="492"/>
      <c r="F8" s="492"/>
      <c r="G8" s="492"/>
      <c r="H8" s="492"/>
      <c r="I8" s="493"/>
      <c r="K8" s="520">
        <f ca="1">VLOOKUP($N$8,'Startovní listina'!$A$17:$F$116,6,0)</f>
        <v>0</v>
      </c>
      <c r="L8" s="521"/>
      <c r="N8" s="120" t="str" cm="1">
        <f t="array" aca="1" ref="N8" ca="1">RIGHT(CELL("názevsouboru",$A$1),LEN(CELL("názevsouboru",$A$1))-FIND("]",CELL("názevsouboru",$A$1)))</f>
        <v>86</v>
      </c>
      <c r="P8" s="119">
        <f ca="1">VLOOKUP($N$8,'Startovní listina'!$A$17:$I$116,8,0)</f>
        <v>0</v>
      </c>
      <c r="Q8" s="114"/>
      <c r="R8" s="114"/>
    </row>
    <row r="9" spans="2:18" ht="3" customHeight="1" x14ac:dyDescent="0.3">
      <c r="B9" s="43"/>
      <c r="C9" s="44"/>
      <c r="P9" s="114"/>
      <c r="Q9" s="114"/>
      <c r="R9" s="114"/>
    </row>
    <row r="10" spans="2:18" ht="20.100000000000001" customHeight="1" x14ac:dyDescent="0.3">
      <c r="B10" s="268" t="s">
        <v>139</v>
      </c>
      <c r="C10" s="268"/>
      <c r="D10" s="491">
        <f ca="1">VLOOKUP($N$8,'Startovní listina'!$A$17:$F$116,2,0)</f>
        <v>0</v>
      </c>
      <c r="E10" s="492"/>
      <c r="F10" s="492"/>
      <c r="G10" s="492"/>
      <c r="H10" s="492"/>
      <c r="I10" s="493"/>
      <c r="K10" s="506" t="s">
        <v>18</v>
      </c>
      <c r="L10" s="506"/>
      <c r="N10" s="20" t="s">
        <v>82</v>
      </c>
      <c r="P10" s="524" t="s">
        <v>342</v>
      </c>
      <c r="Q10" s="524"/>
      <c r="R10" s="524"/>
    </row>
    <row r="11" spans="2:18" ht="3" customHeight="1" x14ac:dyDescent="0.3">
      <c r="B11" s="43"/>
      <c r="C11" s="44"/>
      <c r="P11" s="524"/>
      <c r="Q11" s="524"/>
      <c r="R11" s="524"/>
    </row>
    <row r="12" spans="2:18" ht="20.100000000000001" customHeight="1" x14ac:dyDescent="0.3">
      <c r="B12" s="268" t="s">
        <v>140</v>
      </c>
      <c r="C12" s="268"/>
      <c r="D12" s="491">
        <f ca="1">VLOOKUP($N$8,'Startovní listina'!$A$17:$F$116,4,0)</f>
        <v>0</v>
      </c>
      <c r="E12" s="492"/>
      <c r="F12" s="492"/>
      <c r="G12" s="492"/>
      <c r="H12" s="492"/>
      <c r="I12" s="493"/>
      <c r="K12" s="522" t="s">
        <v>19</v>
      </c>
      <c r="L12" s="523"/>
      <c r="N12" s="21">
        <f ca="1">VLOOKUP($N$8,'Startovní listina'!$A$17:$F$116,5,0)</f>
        <v>0</v>
      </c>
      <c r="P12" s="524"/>
      <c r="Q12" s="524"/>
      <c r="R12" s="524"/>
    </row>
    <row r="13" spans="2:18" ht="3.75" customHeight="1" thickBot="1" x14ac:dyDescent="0.35"/>
    <row r="14" spans="2:18" ht="15" thickBot="1" x14ac:dyDescent="0.35">
      <c r="B14" s="15" t="s">
        <v>20</v>
      </c>
      <c r="C14" s="517" t="s">
        <v>21</v>
      </c>
      <c r="D14" s="517"/>
      <c r="E14" s="517"/>
      <c r="F14" s="517"/>
      <c r="G14" s="517"/>
      <c r="H14" s="518" t="s">
        <v>22</v>
      </c>
      <c r="I14" s="519"/>
      <c r="J14" s="525" t="s">
        <v>20</v>
      </c>
      <c r="K14" s="526"/>
      <c r="L14" s="517" t="s">
        <v>21</v>
      </c>
      <c r="M14" s="517"/>
      <c r="N14" s="517"/>
      <c r="O14" s="517"/>
      <c r="P14" s="517"/>
      <c r="Q14" s="517"/>
      <c r="R14" s="16" t="s">
        <v>22</v>
      </c>
    </row>
    <row r="15" spans="2:18" ht="15" customHeight="1" x14ac:dyDescent="0.3">
      <c r="B15" s="527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7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7"/>
      <c r="F15" s="507"/>
      <c r="G15" s="507"/>
      <c r="H15" s="507"/>
      <c r="I15" s="508"/>
      <c r="J15" s="511">
        <v>13</v>
      </c>
      <c r="K15" s="512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7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7"/>
      <c r="O15" s="507"/>
      <c r="P15" s="507"/>
      <c r="Q15" s="507"/>
      <c r="R15" s="508"/>
    </row>
    <row r="16" spans="2:18" ht="33" customHeight="1" thickBot="1" x14ac:dyDescent="0.35">
      <c r="B16" s="510"/>
      <c r="C16" s="498"/>
      <c r="D16" s="499"/>
      <c r="E16" s="499"/>
      <c r="F16" s="499"/>
      <c r="G16" s="500"/>
      <c r="H16" s="501"/>
      <c r="I16" s="502"/>
      <c r="J16" s="513"/>
      <c r="K16" s="514"/>
      <c r="L16" s="498"/>
      <c r="M16" s="499"/>
      <c r="N16" s="499"/>
      <c r="O16" s="499"/>
      <c r="P16" s="499"/>
      <c r="Q16" s="500"/>
      <c r="R16" s="17"/>
    </row>
    <row r="17" spans="2:18" ht="15" customHeight="1" x14ac:dyDescent="0.3">
      <c r="B17" s="509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7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7"/>
      <c r="F17" s="507"/>
      <c r="G17" s="507"/>
      <c r="H17" s="507"/>
      <c r="I17" s="508"/>
      <c r="J17" s="511">
        <v>14</v>
      </c>
      <c r="K17" s="512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5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5"/>
      <c r="O17" s="515"/>
      <c r="P17" s="515"/>
      <c r="Q17" s="515"/>
      <c r="R17" s="516"/>
    </row>
    <row r="18" spans="2:18" ht="33" customHeight="1" x14ac:dyDescent="0.3">
      <c r="B18" s="510"/>
      <c r="C18" s="498"/>
      <c r="D18" s="499"/>
      <c r="E18" s="499"/>
      <c r="F18" s="499"/>
      <c r="G18" s="500"/>
      <c r="H18" s="501"/>
      <c r="I18" s="502"/>
      <c r="J18" s="513"/>
      <c r="K18" s="514"/>
      <c r="L18" s="498"/>
      <c r="M18" s="499"/>
      <c r="N18" s="499"/>
      <c r="O18" s="499"/>
      <c r="P18" s="499"/>
      <c r="Q18" s="500"/>
      <c r="R18" s="17"/>
    </row>
    <row r="19" spans="2:18" ht="15" customHeight="1" x14ac:dyDescent="0.3">
      <c r="B19" s="509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5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5"/>
      <c r="F19" s="515"/>
      <c r="G19" s="515"/>
      <c r="H19" s="515"/>
      <c r="I19" s="516"/>
      <c r="J19" s="511">
        <v>15</v>
      </c>
      <c r="K19" s="512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5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5"/>
      <c r="O19" s="515"/>
      <c r="P19" s="515"/>
      <c r="Q19" s="515"/>
      <c r="R19" s="516"/>
    </row>
    <row r="20" spans="2:18" ht="33" customHeight="1" thickBot="1" x14ac:dyDescent="0.35">
      <c r="B20" s="510"/>
      <c r="C20" s="498"/>
      <c r="D20" s="499"/>
      <c r="E20" s="499"/>
      <c r="F20" s="499"/>
      <c r="G20" s="500"/>
      <c r="H20" s="501"/>
      <c r="I20" s="502"/>
      <c r="J20" s="513"/>
      <c r="K20" s="514"/>
      <c r="L20" s="498"/>
      <c r="M20" s="499"/>
      <c r="N20" s="499"/>
      <c r="O20" s="499"/>
      <c r="P20" s="499"/>
      <c r="Q20" s="500"/>
      <c r="R20" s="17"/>
    </row>
    <row r="21" spans="2:18" ht="15" customHeight="1" x14ac:dyDescent="0.3">
      <c r="B21" s="509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7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7"/>
      <c r="F21" s="507"/>
      <c r="G21" s="507"/>
      <c r="H21" s="507"/>
      <c r="I21" s="508"/>
      <c r="J21" s="511">
        <v>16</v>
      </c>
      <c r="K21" s="512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5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5"/>
      <c r="O21" s="515"/>
      <c r="P21" s="515"/>
      <c r="Q21" s="515"/>
      <c r="R21" s="516"/>
    </row>
    <row r="22" spans="2:18" ht="33" customHeight="1" x14ac:dyDescent="0.3">
      <c r="B22" s="510"/>
      <c r="C22" s="498"/>
      <c r="D22" s="499"/>
      <c r="E22" s="499"/>
      <c r="F22" s="499"/>
      <c r="G22" s="500"/>
      <c r="H22" s="501"/>
      <c r="I22" s="502"/>
      <c r="J22" s="513"/>
      <c r="K22" s="514"/>
      <c r="L22" s="498"/>
      <c r="M22" s="499"/>
      <c r="N22" s="499"/>
      <c r="O22" s="499"/>
      <c r="P22" s="499"/>
      <c r="Q22" s="500"/>
      <c r="R22" s="17"/>
    </row>
    <row r="23" spans="2:18" ht="15" customHeight="1" x14ac:dyDescent="0.3">
      <c r="B23" s="509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5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5"/>
      <c r="F23" s="515"/>
      <c r="G23" s="515"/>
      <c r="H23" s="515"/>
      <c r="I23" s="516"/>
      <c r="J23" s="511">
        <v>17</v>
      </c>
      <c r="K23" s="512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5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5"/>
      <c r="O23" s="515"/>
      <c r="P23" s="515"/>
      <c r="Q23" s="515"/>
      <c r="R23" s="516"/>
    </row>
    <row r="24" spans="2:18" ht="33" customHeight="1" x14ac:dyDescent="0.3">
      <c r="B24" s="510"/>
      <c r="C24" s="498"/>
      <c r="D24" s="499"/>
      <c r="E24" s="499"/>
      <c r="F24" s="499"/>
      <c r="G24" s="500"/>
      <c r="H24" s="501"/>
      <c r="I24" s="502"/>
      <c r="J24" s="513"/>
      <c r="K24" s="514"/>
      <c r="L24" s="498"/>
      <c r="M24" s="499"/>
      <c r="N24" s="499"/>
      <c r="O24" s="499"/>
      <c r="P24" s="499"/>
      <c r="Q24" s="500"/>
      <c r="R24" s="17"/>
    </row>
    <row r="25" spans="2:18" ht="15" customHeight="1" x14ac:dyDescent="0.3">
      <c r="B25" s="509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5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5"/>
      <c r="F25" s="515"/>
      <c r="G25" s="515"/>
      <c r="H25" s="515"/>
      <c r="I25" s="516"/>
      <c r="J25" s="511">
        <v>18</v>
      </c>
      <c r="K25" s="512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5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5"/>
      <c r="O25" s="515"/>
      <c r="P25" s="515"/>
      <c r="Q25" s="515"/>
      <c r="R25" s="516"/>
    </row>
    <row r="26" spans="2:18" ht="33" customHeight="1" x14ac:dyDescent="0.3">
      <c r="B26" s="510"/>
      <c r="C26" s="498"/>
      <c r="D26" s="499"/>
      <c r="E26" s="499"/>
      <c r="F26" s="499"/>
      <c r="G26" s="500"/>
      <c r="H26" s="501"/>
      <c r="I26" s="502"/>
      <c r="J26" s="513"/>
      <c r="K26" s="514"/>
      <c r="L26" s="498"/>
      <c r="M26" s="499"/>
      <c r="N26" s="499"/>
      <c r="O26" s="499"/>
      <c r="P26" s="499"/>
      <c r="Q26" s="500"/>
      <c r="R26" s="17"/>
    </row>
    <row r="27" spans="2:18" ht="15" customHeight="1" x14ac:dyDescent="0.3">
      <c r="B27" s="509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5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5"/>
      <c r="F27" s="515"/>
      <c r="G27" s="515"/>
      <c r="H27" s="515"/>
      <c r="I27" s="516"/>
      <c r="J27" s="511">
        <v>19</v>
      </c>
      <c r="K27" s="512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5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5"/>
      <c r="O27" s="515"/>
      <c r="P27" s="515"/>
      <c r="Q27" s="515"/>
      <c r="R27" s="516"/>
    </row>
    <row r="28" spans="2:18" ht="33" customHeight="1" x14ac:dyDescent="0.3">
      <c r="B28" s="510"/>
      <c r="C28" s="498"/>
      <c r="D28" s="499"/>
      <c r="E28" s="499"/>
      <c r="F28" s="499"/>
      <c r="G28" s="500"/>
      <c r="H28" s="501"/>
      <c r="I28" s="502"/>
      <c r="J28" s="513"/>
      <c r="K28" s="514"/>
      <c r="L28" s="498"/>
      <c r="M28" s="499"/>
      <c r="N28" s="499"/>
      <c r="O28" s="499"/>
      <c r="P28" s="499"/>
      <c r="Q28" s="500"/>
      <c r="R28" s="17"/>
    </row>
    <row r="29" spans="2:18" ht="15" customHeight="1" x14ac:dyDescent="0.3">
      <c r="B29" s="509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5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5"/>
      <c r="F29" s="515"/>
      <c r="G29" s="515"/>
      <c r="H29" s="515"/>
      <c r="I29" s="516"/>
      <c r="J29" s="511">
        <v>20</v>
      </c>
      <c r="K29" s="512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5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5"/>
      <c r="O29" s="515"/>
      <c r="P29" s="515"/>
      <c r="Q29" s="515"/>
      <c r="R29" s="516"/>
    </row>
    <row r="30" spans="2:18" ht="33" customHeight="1" x14ac:dyDescent="0.3">
      <c r="B30" s="510"/>
      <c r="C30" s="498"/>
      <c r="D30" s="499"/>
      <c r="E30" s="499"/>
      <c r="F30" s="499"/>
      <c r="G30" s="500"/>
      <c r="H30" s="501"/>
      <c r="I30" s="502"/>
      <c r="J30" s="513"/>
      <c r="K30" s="514"/>
      <c r="L30" s="498"/>
      <c r="M30" s="499"/>
      <c r="N30" s="499"/>
      <c r="O30" s="499"/>
      <c r="P30" s="499"/>
      <c r="Q30" s="500"/>
      <c r="R30" s="17"/>
    </row>
    <row r="31" spans="2:18" ht="15" customHeight="1" x14ac:dyDescent="0.3">
      <c r="B31" s="509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5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5"/>
      <c r="F31" s="515"/>
      <c r="G31" s="515"/>
      <c r="H31" s="515"/>
      <c r="I31" s="516"/>
      <c r="J31" s="511">
        <v>21</v>
      </c>
      <c r="K31" s="512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5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5"/>
      <c r="O31" s="515"/>
      <c r="P31" s="515"/>
      <c r="Q31" s="515"/>
      <c r="R31" s="516"/>
    </row>
    <row r="32" spans="2:18" ht="33" customHeight="1" x14ac:dyDescent="0.3">
      <c r="B32" s="510"/>
      <c r="C32" s="498"/>
      <c r="D32" s="499"/>
      <c r="E32" s="499"/>
      <c r="F32" s="499"/>
      <c r="G32" s="500"/>
      <c r="H32" s="501"/>
      <c r="I32" s="502"/>
      <c r="J32" s="513"/>
      <c r="K32" s="514"/>
      <c r="L32" s="498"/>
      <c r="M32" s="499"/>
      <c r="N32" s="499"/>
      <c r="O32" s="499"/>
      <c r="P32" s="499"/>
      <c r="Q32" s="500"/>
      <c r="R32" s="17"/>
    </row>
    <row r="33" spans="2:18" ht="15" customHeight="1" x14ac:dyDescent="0.3">
      <c r="B33" s="509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5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5"/>
      <c r="F33" s="515"/>
      <c r="G33" s="515"/>
      <c r="H33" s="515"/>
      <c r="I33" s="516"/>
      <c r="J33" s="511">
        <v>22</v>
      </c>
      <c r="K33" s="512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5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5"/>
      <c r="O33" s="515"/>
      <c r="P33" s="515"/>
      <c r="Q33" s="515"/>
      <c r="R33" s="516"/>
    </row>
    <row r="34" spans="2:18" ht="33" customHeight="1" x14ac:dyDescent="0.3">
      <c r="B34" s="510"/>
      <c r="C34" s="498"/>
      <c r="D34" s="499"/>
      <c r="E34" s="499"/>
      <c r="F34" s="499"/>
      <c r="G34" s="500"/>
      <c r="H34" s="501"/>
      <c r="I34" s="502"/>
      <c r="J34" s="513"/>
      <c r="K34" s="514"/>
      <c r="L34" s="498"/>
      <c r="M34" s="499"/>
      <c r="N34" s="499"/>
      <c r="O34" s="499"/>
      <c r="P34" s="499"/>
      <c r="Q34" s="500"/>
      <c r="R34" s="17"/>
    </row>
    <row r="35" spans="2:18" ht="15" customHeight="1" x14ac:dyDescent="0.3">
      <c r="B35" s="509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5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5"/>
      <c r="F35" s="515"/>
      <c r="G35" s="515"/>
      <c r="H35" s="515"/>
      <c r="I35" s="516"/>
      <c r="J35" s="511">
        <v>23</v>
      </c>
      <c r="K35" s="512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5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5"/>
      <c r="O35" s="515"/>
      <c r="P35" s="515"/>
      <c r="Q35" s="515"/>
      <c r="R35" s="516"/>
    </row>
    <row r="36" spans="2:18" ht="33" customHeight="1" x14ac:dyDescent="0.3">
      <c r="B36" s="510"/>
      <c r="C36" s="498"/>
      <c r="D36" s="499"/>
      <c r="E36" s="499"/>
      <c r="F36" s="499"/>
      <c r="G36" s="500"/>
      <c r="H36" s="501"/>
      <c r="I36" s="502"/>
      <c r="J36" s="513"/>
      <c r="K36" s="514"/>
      <c r="L36" s="498"/>
      <c r="M36" s="499"/>
      <c r="N36" s="499"/>
      <c r="O36" s="499"/>
      <c r="P36" s="499"/>
      <c r="Q36" s="500"/>
      <c r="R36" s="17"/>
    </row>
    <row r="37" spans="2:18" ht="15" customHeight="1" x14ac:dyDescent="0.3">
      <c r="B37" s="509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5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5"/>
      <c r="F37" s="515"/>
      <c r="G37" s="515"/>
      <c r="H37" s="515"/>
      <c r="I37" s="516"/>
      <c r="J37" s="511">
        <v>24</v>
      </c>
      <c r="K37" s="512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5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5"/>
      <c r="O37" s="515"/>
      <c r="P37" s="515"/>
      <c r="Q37" s="515"/>
      <c r="R37" s="516"/>
    </row>
    <row r="38" spans="2:18" ht="33" customHeight="1" thickBot="1" x14ac:dyDescent="0.35">
      <c r="B38" s="533"/>
      <c r="C38" s="528"/>
      <c r="D38" s="529"/>
      <c r="E38" s="529"/>
      <c r="F38" s="529"/>
      <c r="G38" s="530"/>
      <c r="H38" s="531"/>
      <c r="I38" s="532"/>
      <c r="J38" s="513"/>
      <c r="K38" s="514"/>
      <c r="L38" s="528"/>
      <c r="M38" s="529"/>
      <c r="N38" s="529"/>
      <c r="O38" s="529"/>
      <c r="P38" s="529"/>
      <c r="Q38" s="530"/>
      <c r="R38" s="17"/>
    </row>
    <row r="39" spans="2:18" ht="42" customHeight="1" thickBot="1" x14ac:dyDescent="0.35">
      <c r="B39" s="468" t="s">
        <v>23</v>
      </c>
      <c r="C39" s="469"/>
      <c r="D39" s="469"/>
      <c r="E39" s="470"/>
      <c r="F39" s="468" t="s">
        <v>24</v>
      </c>
      <c r="G39" s="469"/>
      <c r="H39" s="469"/>
      <c r="I39" s="470"/>
      <c r="J39" s="468" t="s">
        <v>25</v>
      </c>
      <c r="K39" s="469"/>
      <c r="L39" s="469"/>
      <c r="M39" s="469"/>
      <c r="N39" s="470"/>
      <c r="O39" s="471" t="s">
        <v>26</v>
      </c>
      <c r="P39" s="472"/>
      <c r="Q39" s="472"/>
      <c r="R39" s="473"/>
    </row>
    <row r="40" spans="2:18" ht="6" customHeight="1" thickBot="1" x14ac:dyDescent="0.35">
      <c r="B40" s="474"/>
      <c r="C40" s="474"/>
      <c r="D40" s="474"/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474"/>
      <c r="Q40" s="474"/>
      <c r="R40" s="474"/>
    </row>
    <row r="41" spans="2:18" ht="15" thickTop="1" x14ac:dyDescent="0.3">
      <c r="B41" s="475" t="s">
        <v>27</v>
      </c>
      <c r="C41" s="476"/>
      <c r="D41" s="476"/>
      <c r="E41" s="479" t="s">
        <v>28</v>
      </c>
      <c r="F41" s="480"/>
      <c r="G41" s="483" t="s">
        <v>29</v>
      </c>
      <c r="H41" s="483"/>
      <c r="I41" s="483"/>
      <c r="J41" s="483"/>
      <c r="K41" s="485"/>
      <c r="L41" s="486"/>
      <c r="M41" s="486"/>
      <c r="N41" s="486"/>
      <c r="O41" s="486"/>
      <c r="P41" s="486"/>
      <c r="Q41" s="486"/>
      <c r="R41" s="487"/>
    </row>
    <row r="42" spans="2:18" ht="27.75" customHeight="1" thickBot="1" x14ac:dyDescent="0.35">
      <c r="B42" s="477"/>
      <c r="C42" s="478"/>
      <c r="D42" s="478"/>
      <c r="E42" s="481"/>
      <c r="F42" s="482"/>
      <c r="G42" s="484"/>
      <c r="H42" s="484"/>
      <c r="I42" s="484"/>
      <c r="J42" s="484"/>
      <c r="K42" s="488"/>
      <c r="L42" s="489"/>
      <c r="M42" s="489"/>
      <c r="N42" s="489"/>
      <c r="O42" s="489"/>
      <c r="P42" s="489"/>
      <c r="Q42" s="489"/>
      <c r="R42" s="490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Vilem Kracik</cp:lastModifiedBy>
  <cp:lastPrinted>2024-06-30T08:23:19Z</cp:lastPrinted>
  <dcterms:created xsi:type="dcterms:W3CDTF">2023-05-18T08:48:00Z</dcterms:created>
  <dcterms:modified xsi:type="dcterms:W3CDTF">2024-07-01T22:07:04Z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