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6360" windowWidth="28860" windowHeight="6420" tabRatio="900"/>
  </bookViews>
  <sheets>
    <sheet name="Startovní listina" sheetId="1" r:id="rId1"/>
    <sheet name="výsledková listina" sheetId="2" r:id="rId2"/>
    <sheet name="BODOVKA UNI" sheetId="141" r:id="rId3"/>
    <sheet name="BODOVKA RO-V" sheetId="182" r:id="rId4"/>
    <sheet name="BODOVKA RO-Z" sheetId="125" r:id="rId5"/>
    <sheet name="BODOVKA RO-1" sheetId="126" r:id="rId6"/>
    <sheet name="BODOVKA RO-2" sheetId="127" r:id="rId7"/>
    <sheet name="BODOVKA RO-3" sheetId="128" r:id="rId8"/>
    <sheet name="1" sheetId="9" r:id="rId9"/>
    <sheet name="2" sheetId="129" r:id="rId10"/>
    <sheet name="3" sheetId="130" r:id="rId11"/>
    <sheet name="4" sheetId="131" r:id="rId12"/>
    <sheet name="5" sheetId="132" r:id="rId13"/>
    <sheet name="6" sheetId="133" r:id="rId14"/>
    <sheet name="7" sheetId="135" r:id="rId15"/>
    <sheet name="8" sheetId="136" r:id="rId16"/>
    <sheet name="9" sheetId="137" r:id="rId17"/>
    <sheet name="10" sheetId="138" r:id="rId18"/>
    <sheet name="11" sheetId="139" r:id="rId19"/>
    <sheet name="12" sheetId="142" r:id="rId20"/>
    <sheet name="13" sheetId="143" r:id="rId21"/>
    <sheet name="14" sheetId="144" r:id="rId22"/>
    <sheet name="15" sheetId="145" r:id="rId23"/>
    <sheet name="16" sheetId="146" r:id="rId24"/>
    <sheet name="17" sheetId="147" r:id="rId25"/>
    <sheet name="18" sheetId="148" r:id="rId26"/>
    <sheet name="19" sheetId="149" r:id="rId27"/>
    <sheet name="20" sheetId="150" r:id="rId28"/>
    <sheet name="21" sheetId="151" r:id="rId29"/>
    <sheet name="22" sheetId="152" r:id="rId30"/>
    <sheet name="23" sheetId="153" r:id="rId31"/>
    <sheet name="24" sheetId="154" r:id="rId32"/>
    <sheet name="25" sheetId="155" r:id="rId33"/>
    <sheet name="26" sheetId="156" r:id="rId34"/>
    <sheet name="27" sheetId="157" r:id="rId35"/>
    <sheet name="28" sheetId="158" r:id="rId36"/>
    <sheet name="29" sheetId="159" r:id="rId37"/>
    <sheet name="30" sheetId="160" r:id="rId38"/>
    <sheet name="31" sheetId="161" r:id="rId39"/>
    <sheet name="32" sheetId="162" r:id="rId40"/>
    <sheet name="33" sheetId="163" r:id="rId41"/>
    <sheet name="34" sheetId="164" r:id="rId42"/>
    <sheet name="35" sheetId="165" r:id="rId43"/>
    <sheet name="36" sheetId="166" r:id="rId44"/>
    <sheet name="37" sheetId="167" r:id="rId45"/>
    <sheet name="38" sheetId="168" r:id="rId46"/>
    <sheet name="39" sheetId="169" r:id="rId47"/>
    <sheet name="40" sheetId="170" r:id="rId48"/>
    <sheet name="41" sheetId="171" r:id="rId49"/>
    <sheet name="42" sheetId="172" r:id="rId50"/>
    <sheet name="43" sheetId="173" r:id="rId51"/>
    <sheet name="44" sheetId="174" r:id="rId52"/>
    <sheet name="45" sheetId="176" r:id="rId53"/>
    <sheet name="46" sheetId="177" r:id="rId54"/>
    <sheet name="47" sheetId="178" r:id="rId55"/>
    <sheet name="48" sheetId="179" r:id="rId56"/>
    <sheet name="49" sheetId="180" r:id="rId57"/>
    <sheet name="50" sheetId="140" r:id="rId58"/>
    <sheet name="Seznam karet" sheetId="181" r:id="rId59"/>
  </sheets>
  <externalReferences>
    <externalReference r:id="rId60"/>
    <externalReference r:id="rId61"/>
    <externalReference r:id="rId62"/>
    <externalReference r:id="rId63"/>
  </externalReferences>
  <definedNames>
    <definedName name="_xlnm._FilterDatabase" localSheetId="1" hidden="1">'výsledková listina'!$A$12:$I$62</definedName>
    <definedName name="e" localSheetId="18">#REF!</definedName>
    <definedName name="e" localSheetId="20">#REF!</definedName>
    <definedName name="e" localSheetId="21">#REF!</definedName>
    <definedName name="e" localSheetId="23">#REF!</definedName>
    <definedName name="e" localSheetId="24">#REF!</definedName>
    <definedName name="e" localSheetId="26">#REF!</definedName>
    <definedName name="e" localSheetId="9">#REF!</definedName>
    <definedName name="e" localSheetId="27">#REF!</definedName>
    <definedName name="e" localSheetId="29">#REF!</definedName>
    <definedName name="e" localSheetId="31">#REF!</definedName>
    <definedName name="e" localSheetId="32">#REF!</definedName>
    <definedName name="e" localSheetId="34">#REF!</definedName>
    <definedName name="e" localSheetId="35">#REF!</definedName>
    <definedName name="e" localSheetId="10">#REF!</definedName>
    <definedName name="e" localSheetId="37">#REF!</definedName>
    <definedName name="e" localSheetId="38">#REF!</definedName>
    <definedName name="e" localSheetId="40">#REF!</definedName>
    <definedName name="e" localSheetId="42">#REF!</definedName>
    <definedName name="e" localSheetId="43">#REF!</definedName>
    <definedName name="e" localSheetId="45">#REF!</definedName>
    <definedName name="e" localSheetId="46">#REF!</definedName>
    <definedName name="e" localSheetId="48">#REF!</definedName>
    <definedName name="e" localSheetId="49">#REF!</definedName>
    <definedName name="e" localSheetId="51">#REF!</definedName>
    <definedName name="e" localSheetId="52">#REF!</definedName>
    <definedName name="e" localSheetId="53">#REF!</definedName>
    <definedName name="e" localSheetId="55">#REF!</definedName>
    <definedName name="e" localSheetId="56">#REF!</definedName>
    <definedName name="e" localSheetId="12">#REF!</definedName>
    <definedName name="e" localSheetId="57">#REF!</definedName>
    <definedName name="e" localSheetId="13">#REF!</definedName>
    <definedName name="e" localSheetId="15">#REF!</definedName>
    <definedName name="e" localSheetId="16">#REF!</definedName>
    <definedName name="e" localSheetId="5">#REF!</definedName>
    <definedName name="e" localSheetId="6">#REF!</definedName>
    <definedName name="e" localSheetId="7">#REF!</definedName>
    <definedName name="e" localSheetId="3">#REF!</definedName>
    <definedName name="e" localSheetId="4">#REF!</definedName>
    <definedName name="e" localSheetId="2">#REF!</definedName>
    <definedName name="e" localSheetId="58">#REF!</definedName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18">#REF!</definedName>
    <definedName name="Excel_BuiltIn__FilterDatabase_4" localSheetId="20">#REF!</definedName>
    <definedName name="Excel_BuiltIn__FilterDatabase_4" localSheetId="21">#REF!</definedName>
    <definedName name="Excel_BuiltIn__FilterDatabase_4" localSheetId="23">#REF!</definedName>
    <definedName name="Excel_BuiltIn__FilterDatabase_4" localSheetId="24">#REF!</definedName>
    <definedName name="Excel_BuiltIn__FilterDatabase_4" localSheetId="26">#REF!</definedName>
    <definedName name="Excel_BuiltIn__FilterDatabase_4" localSheetId="9">#REF!</definedName>
    <definedName name="Excel_BuiltIn__FilterDatabase_4" localSheetId="27">#REF!</definedName>
    <definedName name="Excel_BuiltIn__FilterDatabase_4" localSheetId="29">#REF!</definedName>
    <definedName name="Excel_BuiltIn__FilterDatabase_4" localSheetId="31">#REF!</definedName>
    <definedName name="Excel_BuiltIn__FilterDatabase_4" localSheetId="32">#REF!</definedName>
    <definedName name="Excel_BuiltIn__FilterDatabase_4" localSheetId="34">#REF!</definedName>
    <definedName name="Excel_BuiltIn__FilterDatabase_4" localSheetId="35">#REF!</definedName>
    <definedName name="Excel_BuiltIn__FilterDatabase_4" localSheetId="10">#REF!</definedName>
    <definedName name="Excel_BuiltIn__FilterDatabase_4" localSheetId="37">#REF!</definedName>
    <definedName name="Excel_BuiltIn__FilterDatabase_4" localSheetId="38">#REF!</definedName>
    <definedName name="Excel_BuiltIn__FilterDatabase_4" localSheetId="40">#REF!</definedName>
    <definedName name="Excel_BuiltIn__FilterDatabase_4" localSheetId="42">#REF!</definedName>
    <definedName name="Excel_BuiltIn__FilterDatabase_4" localSheetId="43">#REF!</definedName>
    <definedName name="Excel_BuiltIn__FilterDatabase_4" localSheetId="45">#REF!</definedName>
    <definedName name="Excel_BuiltIn__FilterDatabase_4" localSheetId="46">#REF!</definedName>
    <definedName name="Excel_BuiltIn__FilterDatabase_4" localSheetId="48">#REF!</definedName>
    <definedName name="Excel_BuiltIn__FilterDatabase_4" localSheetId="49">#REF!</definedName>
    <definedName name="Excel_BuiltIn__FilterDatabase_4" localSheetId="51">#REF!</definedName>
    <definedName name="Excel_BuiltIn__FilterDatabase_4" localSheetId="52">#REF!</definedName>
    <definedName name="Excel_BuiltIn__FilterDatabase_4" localSheetId="53">#REF!</definedName>
    <definedName name="Excel_BuiltIn__FilterDatabase_4" localSheetId="55">#REF!</definedName>
    <definedName name="Excel_BuiltIn__FilterDatabase_4" localSheetId="56">#REF!</definedName>
    <definedName name="Excel_BuiltIn__FilterDatabase_4" localSheetId="12">#REF!</definedName>
    <definedName name="Excel_BuiltIn__FilterDatabase_4" localSheetId="57">#REF!</definedName>
    <definedName name="Excel_BuiltIn__FilterDatabase_4" localSheetId="13">#REF!</definedName>
    <definedName name="Excel_BuiltIn__FilterDatabase_4" localSheetId="15">#REF!</definedName>
    <definedName name="Excel_BuiltIn__FilterDatabase_4" localSheetId="16">#REF!</definedName>
    <definedName name="Excel_BuiltIn__FilterDatabase_4" localSheetId="5">#REF!</definedName>
    <definedName name="Excel_BuiltIn__FilterDatabase_4" localSheetId="6">#REF!</definedName>
    <definedName name="Excel_BuiltIn__FilterDatabase_4" localSheetId="7">#REF!</definedName>
    <definedName name="Excel_BuiltIn__FilterDatabase_4" localSheetId="3">#REF!</definedName>
    <definedName name="Excel_BuiltIn__FilterDatabase_4" localSheetId="4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_1_1" localSheetId="18">#REF!</definedName>
    <definedName name="Excel_BuiltIn_Print_Area_1_1" localSheetId="20">#REF!</definedName>
    <definedName name="Excel_BuiltIn_Print_Area_1_1" localSheetId="21">#REF!</definedName>
    <definedName name="Excel_BuiltIn_Print_Area_1_1" localSheetId="23">#REF!</definedName>
    <definedName name="Excel_BuiltIn_Print_Area_1_1" localSheetId="24">#REF!</definedName>
    <definedName name="Excel_BuiltIn_Print_Area_1_1" localSheetId="26">#REF!</definedName>
    <definedName name="Excel_BuiltIn_Print_Area_1_1" localSheetId="9">#REF!</definedName>
    <definedName name="Excel_BuiltIn_Print_Area_1_1" localSheetId="27">#REF!</definedName>
    <definedName name="Excel_BuiltIn_Print_Area_1_1" localSheetId="29">#REF!</definedName>
    <definedName name="Excel_BuiltIn_Print_Area_1_1" localSheetId="31">#REF!</definedName>
    <definedName name="Excel_BuiltIn_Print_Area_1_1" localSheetId="32">#REF!</definedName>
    <definedName name="Excel_BuiltIn_Print_Area_1_1" localSheetId="34">#REF!</definedName>
    <definedName name="Excel_BuiltIn_Print_Area_1_1" localSheetId="35">#REF!</definedName>
    <definedName name="Excel_BuiltIn_Print_Area_1_1" localSheetId="10">#REF!</definedName>
    <definedName name="Excel_BuiltIn_Print_Area_1_1" localSheetId="37">#REF!</definedName>
    <definedName name="Excel_BuiltIn_Print_Area_1_1" localSheetId="38">#REF!</definedName>
    <definedName name="Excel_BuiltIn_Print_Area_1_1" localSheetId="40">#REF!</definedName>
    <definedName name="Excel_BuiltIn_Print_Area_1_1" localSheetId="42">#REF!</definedName>
    <definedName name="Excel_BuiltIn_Print_Area_1_1" localSheetId="43">#REF!</definedName>
    <definedName name="Excel_BuiltIn_Print_Area_1_1" localSheetId="45">#REF!</definedName>
    <definedName name="Excel_BuiltIn_Print_Area_1_1" localSheetId="46">#REF!</definedName>
    <definedName name="Excel_BuiltIn_Print_Area_1_1" localSheetId="48">#REF!</definedName>
    <definedName name="Excel_BuiltIn_Print_Area_1_1" localSheetId="49">#REF!</definedName>
    <definedName name="Excel_BuiltIn_Print_Area_1_1" localSheetId="51">#REF!</definedName>
    <definedName name="Excel_BuiltIn_Print_Area_1_1" localSheetId="52">#REF!</definedName>
    <definedName name="Excel_BuiltIn_Print_Area_1_1" localSheetId="53">#REF!</definedName>
    <definedName name="Excel_BuiltIn_Print_Area_1_1" localSheetId="55">#REF!</definedName>
    <definedName name="Excel_BuiltIn_Print_Area_1_1" localSheetId="56">#REF!</definedName>
    <definedName name="Excel_BuiltIn_Print_Area_1_1" localSheetId="12">#REF!</definedName>
    <definedName name="Excel_BuiltIn_Print_Area_1_1" localSheetId="57">#REF!</definedName>
    <definedName name="Excel_BuiltIn_Print_Area_1_1" localSheetId="13">#REF!</definedName>
    <definedName name="Excel_BuiltIn_Print_Area_1_1" localSheetId="15">#REF!</definedName>
    <definedName name="Excel_BuiltIn_Print_Area_1_1" localSheetId="16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3">#REF!</definedName>
    <definedName name="Excel_BuiltIn_Print_Area_1_1" localSheetId="4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18">#REF!</definedName>
    <definedName name="Excel_BuiltIn_Print_Area_12_1" localSheetId="20">#REF!</definedName>
    <definedName name="Excel_BuiltIn_Print_Area_12_1" localSheetId="21">#REF!</definedName>
    <definedName name="Excel_BuiltIn_Print_Area_12_1" localSheetId="23">#REF!</definedName>
    <definedName name="Excel_BuiltIn_Print_Area_12_1" localSheetId="24">#REF!</definedName>
    <definedName name="Excel_BuiltIn_Print_Area_12_1" localSheetId="26">#REF!</definedName>
    <definedName name="Excel_BuiltIn_Print_Area_12_1" localSheetId="9">#REF!</definedName>
    <definedName name="Excel_BuiltIn_Print_Area_12_1" localSheetId="27">#REF!</definedName>
    <definedName name="Excel_BuiltIn_Print_Area_12_1" localSheetId="29">#REF!</definedName>
    <definedName name="Excel_BuiltIn_Print_Area_12_1" localSheetId="31">#REF!</definedName>
    <definedName name="Excel_BuiltIn_Print_Area_12_1" localSheetId="32">#REF!</definedName>
    <definedName name="Excel_BuiltIn_Print_Area_12_1" localSheetId="34">#REF!</definedName>
    <definedName name="Excel_BuiltIn_Print_Area_12_1" localSheetId="35">#REF!</definedName>
    <definedName name="Excel_BuiltIn_Print_Area_12_1" localSheetId="10">#REF!</definedName>
    <definedName name="Excel_BuiltIn_Print_Area_12_1" localSheetId="37">#REF!</definedName>
    <definedName name="Excel_BuiltIn_Print_Area_12_1" localSheetId="38">#REF!</definedName>
    <definedName name="Excel_BuiltIn_Print_Area_12_1" localSheetId="40">#REF!</definedName>
    <definedName name="Excel_BuiltIn_Print_Area_12_1" localSheetId="42">#REF!</definedName>
    <definedName name="Excel_BuiltIn_Print_Area_12_1" localSheetId="43">#REF!</definedName>
    <definedName name="Excel_BuiltIn_Print_Area_12_1" localSheetId="45">#REF!</definedName>
    <definedName name="Excel_BuiltIn_Print_Area_12_1" localSheetId="46">#REF!</definedName>
    <definedName name="Excel_BuiltIn_Print_Area_12_1" localSheetId="48">#REF!</definedName>
    <definedName name="Excel_BuiltIn_Print_Area_12_1" localSheetId="49">#REF!</definedName>
    <definedName name="Excel_BuiltIn_Print_Area_12_1" localSheetId="51">#REF!</definedName>
    <definedName name="Excel_BuiltIn_Print_Area_12_1" localSheetId="52">#REF!</definedName>
    <definedName name="Excel_BuiltIn_Print_Area_12_1" localSheetId="53">#REF!</definedName>
    <definedName name="Excel_BuiltIn_Print_Area_12_1" localSheetId="55">#REF!</definedName>
    <definedName name="Excel_BuiltIn_Print_Area_12_1" localSheetId="56">#REF!</definedName>
    <definedName name="Excel_BuiltIn_Print_Area_12_1" localSheetId="12">#REF!</definedName>
    <definedName name="Excel_BuiltIn_Print_Area_12_1" localSheetId="57">#REF!</definedName>
    <definedName name="Excel_BuiltIn_Print_Area_12_1" localSheetId="13">#REF!</definedName>
    <definedName name="Excel_BuiltIn_Print_Area_12_1" localSheetId="15">#REF!</definedName>
    <definedName name="Excel_BuiltIn_Print_Area_12_1" localSheetId="16">#REF!</definedName>
    <definedName name="Excel_BuiltIn_Print_Area_12_1" localSheetId="5">#REF!</definedName>
    <definedName name="Excel_BuiltIn_Print_Area_12_1" localSheetId="6">#REF!</definedName>
    <definedName name="Excel_BuiltIn_Print_Area_12_1" localSheetId="7">#REF!</definedName>
    <definedName name="Excel_BuiltIn_Print_Area_12_1" localSheetId="3">#REF!</definedName>
    <definedName name="Excel_BuiltIn_Print_Area_12_1" localSheetId="4">#REF!</definedName>
    <definedName name="Excel_BuiltIn_Print_Area_12_1" localSheetId="2">#REF!</definedName>
    <definedName name="Excel_BuiltIn_Print_Area_12_1" localSheetId="1">#REF!</definedName>
    <definedName name="Excel_BuiltIn_Print_Area_12_1">#REF!</definedName>
    <definedName name="Excel_BuiltIn_Print_Area_13">"$#REF!.$A$1:$I$40"</definedName>
    <definedName name="Excel_BuiltIn_Print_Area_2_1" localSheetId="18">#REF!</definedName>
    <definedName name="Excel_BuiltIn_Print_Area_2_1" localSheetId="20">#REF!</definedName>
    <definedName name="Excel_BuiltIn_Print_Area_2_1" localSheetId="21">#REF!</definedName>
    <definedName name="Excel_BuiltIn_Print_Area_2_1" localSheetId="23">#REF!</definedName>
    <definedName name="Excel_BuiltIn_Print_Area_2_1" localSheetId="24">#REF!</definedName>
    <definedName name="Excel_BuiltIn_Print_Area_2_1" localSheetId="26">#REF!</definedName>
    <definedName name="Excel_BuiltIn_Print_Area_2_1" localSheetId="9">#REF!</definedName>
    <definedName name="Excel_BuiltIn_Print_Area_2_1" localSheetId="27">#REF!</definedName>
    <definedName name="Excel_BuiltIn_Print_Area_2_1" localSheetId="29">#REF!</definedName>
    <definedName name="Excel_BuiltIn_Print_Area_2_1" localSheetId="31">#REF!</definedName>
    <definedName name="Excel_BuiltIn_Print_Area_2_1" localSheetId="32">#REF!</definedName>
    <definedName name="Excel_BuiltIn_Print_Area_2_1" localSheetId="34">#REF!</definedName>
    <definedName name="Excel_BuiltIn_Print_Area_2_1" localSheetId="35">#REF!</definedName>
    <definedName name="Excel_BuiltIn_Print_Area_2_1" localSheetId="10">#REF!</definedName>
    <definedName name="Excel_BuiltIn_Print_Area_2_1" localSheetId="37">#REF!</definedName>
    <definedName name="Excel_BuiltIn_Print_Area_2_1" localSheetId="38">#REF!</definedName>
    <definedName name="Excel_BuiltIn_Print_Area_2_1" localSheetId="40">#REF!</definedName>
    <definedName name="Excel_BuiltIn_Print_Area_2_1" localSheetId="42">#REF!</definedName>
    <definedName name="Excel_BuiltIn_Print_Area_2_1" localSheetId="43">#REF!</definedName>
    <definedName name="Excel_BuiltIn_Print_Area_2_1" localSheetId="45">#REF!</definedName>
    <definedName name="Excel_BuiltIn_Print_Area_2_1" localSheetId="46">#REF!</definedName>
    <definedName name="Excel_BuiltIn_Print_Area_2_1" localSheetId="48">#REF!</definedName>
    <definedName name="Excel_BuiltIn_Print_Area_2_1" localSheetId="49">#REF!</definedName>
    <definedName name="Excel_BuiltIn_Print_Area_2_1" localSheetId="51">#REF!</definedName>
    <definedName name="Excel_BuiltIn_Print_Area_2_1" localSheetId="52">#REF!</definedName>
    <definedName name="Excel_BuiltIn_Print_Area_2_1" localSheetId="53">#REF!</definedName>
    <definedName name="Excel_BuiltIn_Print_Area_2_1" localSheetId="55">#REF!</definedName>
    <definedName name="Excel_BuiltIn_Print_Area_2_1" localSheetId="56">#REF!</definedName>
    <definedName name="Excel_BuiltIn_Print_Area_2_1" localSheetId="12">#REF!</definedName>
    <definedName name="Excel_BuiltIn_Print_Area_2_1" localSheetId="57">#REF!</definedName>
    <definedName name="Excel_BuiltIn_Print_Area_2_1" localSheetId="13">#REF!</definedName>
    <definedName name="Excel_BuiltIn_Print_Area_2_1" localSheetId="15">#REF!</definedName>
    <definedName name="Excel_BuiltIn_Print_Area_2_1" localSheetId="16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3">#REF!</definedName>
    <definedName name="Excel_BuiltIn_Print_Area_2_1" localSheetId="4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" localSheetId="18">#REF!</definedName>
    <definedName name="Excel_BuiltIn_Print_Area_2_1_1" localSheetId="20">#REF!</definedName>
    <definedName name="Excel_BuiltIn_Print_Area_2_1_1" localSheetId="21">#REF!</definedName>
    <definedName name="Excel_BuiltIn_Print_Area_2_1_1" localSheetId="23">#REF!</definedName>
    <definedName name="Excel_BuiltIn_Print_Area_2_1_1" localSheetId="24">#REF!</definedName>
    <definedName name="Excel_BuiltIn_Print_Area_2_1_1" localSheetId="26">#REF!</definedName>
    <definedName name="Excel_BuiltIn_Print_Area_2_1_1" localSheetId="9">#REF!</definedName>
    <definedName name="Excel_BuiltIn_Print_Area_2_1_1" localSheetId="27">#REF!</definedName>
    <definedName name="Excel_BuiltIn_Print_Area_2_1_1" localSheetId="29">#REF!</definedName>
    <definedName name="Excel_BuiltIn_Print_Area_2_1_1" localSheetId="31">#REF!</definedName>
    <definedName name="Excel_BuiltIn_Print_Area_2_1_1" localSheetId="32">#REF!</definedName>
    <definedName name="Excel_BuiltIn_Print_Area_2_1_1" localSheetId="34">#REF!</definedName>
    <definedName name="Excel_BuiltIn_Print_Area_2_1_1" localSheetId="35">#REF!</definedName>
    <definedName name="Excel_BuiltIn_Print_Area_2_1_1" localSheetId="10">#REF!</definedName>
    <definedName name="Excel_BuiltIn_Print_Area_2_1_1" localSheetId="37">#REF!</definedName>
    <definedName name="Excel_BuiltIn_Print_Area_2_1_1" localSheetId="38">#REF!</definedName>
    <definedName name="Excel_BuiltIn_Print_Area_2_1_1" localSheetId="40">#REF!</definedName>
    <definedName name="Excel_BuiltIn_Print_Area_2_1_1" localSheetId="42">#REF!</definedName>
    <definedName name="Excel_BuiltIn_Print_Area_2_1_1" localSheetId="43">#REF!</definedName>
    <definedName name="Excel_BuiltIn_Print_Area_2_1_1" localSheetId="45">#REF!</definedName>
    <definedName name="Excel_BuiltIn_Print_Area_2_1_1" localSheetId="46">#REF!</definedName>
    <definedName name="Excel_BuiltIn_Print_Area_2_1_1" localSheetId="48">#REF!</definedName>
    <definedName name="Excel_BuiltIn_Print_Area_2_1_1" localSheetId="49">#REF!</definedName>
    <definedName name="Excel_BuiltIn_Print_Area_2_1_1" localSheetId="51">#REF!</definedName>
    <definedName name="Excel_BuiltIn_Print_Area_2_1_1" localSheetId="52">#REF!</definedName>
    <definedName name="Excel_BuiltIn_Print_Area_2_1_1" localSheetId="53">#REF!</definedName>
    <definedName name="Excel_BuiltIn_Print_Area_2_1_1" localSheetId="55">#REF!</definedName>
    <definedName name="Excel_BuiltIn_Print_Area_2_1_1" localSheetId="56">#REF!</definedName>
    <definedName name="Excel_BuiltIn_Print_Area_2_1_1" localSheetId="12">#REF!</definedName>
    <definedName name="Excel_BuiltIn_Print_Area_2_1_1" localSheetId="57">#REF!</definedName>
    <definedName name="Excel_BuiltIn_Print_Area_2_1_1" localSheetId="13">#REF!</definedName>
    <definedName name="Excel_BuiltIn_Print_Area_2_1_1" localSheetId="15">#REF!</definedName>
    <definedName name="Excel_BuiltIn_Print_Area_2_1_1" localSheetId="16">#REF!</definedName>
    <definedName name="Excel_BuiltIn_Print_Area_2_1_1" localSheetId="5">#REF!</definedName>
    <definedName name="Excel_BuiltIn_Print_Area_2_1_1" localSheetId="6">#REF!</definedName>
    <definedName name="Excel_BuiltIn_Print_Area_2_1_1" localSheetId="7">#REF!</definedName>
    <definedName name="Excel_BuiltIn_Print_Area_2_1_1" localSheetId="3">#REF!</definedName>
    <definedName name="Excel_BuiltIn_Print_Area_2_1_1" localSheetId="4">#REF!</definedName>
    <definedName name="Excel_BuiltIn_Print_Area_2_1_1" localSheetId="1">#REF!</definedName>
    <definedName name="Excel_BuiltIn_Print_Area_2_1_1">#REF!</definedName>
    <definedName name="Excel_BuiltIn_Print_Area_3_1" localSheetId="18">#REF!</definedName>
    <definedName name="Excel_BuiltIn_Print_Area_3_1" localSheetId="20">#REF!</definedName>
    <definedName name="Excel_BuiltIn_Print_Area_3_1" localSheetId="21">#REF!</definedName>
    <definedName name="Excel_BuiltIn_Print_Area_3_1" localSheetId="23">#REF!</definedName>
    <definedName name="Excel_BuiltIn_Print_Area_3_1" localSheetId="24">#REF!</definedName>
    <definedName name="Excel_BuiltIn_Print_Area_3_1" localSheetId="26">#REF!</definedName>
    <definedName name="Excel_BuiltIn_Print_Area_3_1" localSheetId="9">#REF!</definedName>
    <definedName name="Excel_BuiltIn_Print_Area_3_1" localSheetId="27">#REF!</definedName>
    <definedName name="Excel_BuiltIn_Print_Area_3_1" localSheetId="29">#REF!</definedName>
    <definedName name="Excel_BuiltIn_Print_Area_3_1" localSheetId="31">#REF!</definedName>
    <definedName name="Excel_BuiltIn_Print_Area_3_1" localSheetId="32">#REF!</definedName>
    <definedName name="Excel_BuiltIn_Print_Area_3_1" localSheetId="34">#REF!</definedName>
    <definedName name="Excel_BuiltIn_Print_Area_3_1" localSheetId="35">#REF!</definedName>
    <definedName name="Excel_BuiltIn_Print_Area_3_1" localSheetId="10">#REF!</definedName>
    <definedName name="Excel_BuiltIn_Print_Area_3_1" localSheetId="37">#REF!</definedName>
    <definedName name="Excel_BuiltIn_Print_Area_3_1" localSheetId="38">#REF!</definedName>
    <definedName name="Excel_BuiltIn_Print_Area_3_1" localSheetId="40">#REF!</definedName>
    <definedName name="Excel_BuiltIn_Print_Area_3_1" localSheetId="42">#REF!</definedName>
    <definedName name="Excel_BuiltIn_Print_Area_3_1" localSheetId="43">#REF!</definedName>
    <definedName name="Excel_BuiltIn_Print_Area_3_1" localSheetId="45">#REF!</definedName>
    <definedName name="Excel_BuiltIn_Print_Area_3_1" localSheetId="46">#REF!</definedName>
    <definedName name="Excel_BuiltIn_Print_Area_3_1" localSheetId="48">#REF!</definedName>
    <definedName name="Excel_BuiltIn_Print_Area_3_1" localSheetId="49">#REF!</definedName>
    <definedName name="Excel_BuiltIn_Print_Area_3_1" localSheetId="51">#REF!</definedName>
    <definedName name="Excel_BuiltIn_Print_Area_3_1" localSheetId="52">#REF!</definedName>
    <definedName name="Excel_BuiltIn_Print_Area_3_1" localSheetId="53">#REF!</definedName>
    <definedName name="Excel_BuiltIn_Print_Area_3_1" localSheetId="55">#REF!</definedName>
    <definedName name="Excel_BuiltIn_Print_Area_3_1" localSheetId="56">#REF!</definedName>
    <definedName name="Excel_BuiltIn_Print_Area_3_1" localSheetId="12">#REF!</definedName>
    <definedName name="Excel_BuiltIn_Print_Area_3_1" localSheetId="57">#REF!</definedName>
    <definedName name="Excel_BuiltIn_Print_Area_3_1" localSheetId="13">#REF!</definedName>
    <definedName name="Excel_BuiltIn_Print_Area_3_1" localSheetId="15">#REF!</definedName>
    <definedName name="Excel_BuiltIn_Print_Area_3_1" localSheetId="16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3">#REF!</definedName>
    <definedName name="Excel_BuiltIn_Print_Area_3_1" localSheetId="4">#REF!</definedName>
    <definedName name="Excel_BuiltIn_Print_Area_3_1" localSheetId="1">#REF!</definedName>
    <definedName name="Excel_BuiltIn_Print_Area_3_1">#REF!</definedName>
    <definedName name="Excel_BuiltIn_Print_Area_3_1_1">"$#REF!.$D$5:$O$31"</definedName>
    <definedName name="Excel_BuiltIn_Print_Area_4_1" localSheetId="18">#REF!</definedName>
    <definedName name="Excel_BuiltIn_Print_Area_4_1" localSheetId="20">#REF!</definedName>
    <definedName name="Excel_BuiltIn_Print_Area_4_1" localSheetId="21">#REF!</definedName>
    <definedName name="Excel_BuiltIn_Print_Area_4_1" localSheetId="23">#REF!</definedName>
    <definedName name="Excel_BuiltIn_Print_Area_4_1" localSheetId="24">#REF!</definedName>
    <definedName name="Excel_BuiltIn_Print_Area_4_1" localSheetId="26">#REF!</definedName>
    <definedName name="Excel_BuiltIn_Print_Area_4_1" localSheetId="9">#REF!</definedName>
    <definedName name="Excel_BuiltIn_Print_Area_4_1" localSheetId="27">#REF!</definedName>
    <definedName name="Excel_BuiltIn_Print_Area_4_1" localSheetId="29">#REF!</definedName>
    <definedName name="Excel_BuiltIn_Print_Area_4_1" localSheetId="31">#REF!</definedName>
    <definedName name="Excel_BuiltIn_Print_Area_4_1" localSheetId="32">#REF!</definedName>
    <definedName name="Excel_BuiltIn_Print_Area_4_1" localSheetId="34">#REF!</definedName>
    <definedName name="Excel_BuiltIn_Print_Area_4_1" localSheetId="35">#REF!</definedName>
    <definedName name="Excel_BuiltIn_Print_Area_4_1" localSheetId="10">#REF!</definedName>
    <definedName name="Excel_BuiltIn_Print_Area_4_1" localSheetId="37">#REF!</definedName>
    <definedName name="Excel_BuiltIn_Print_Area_4_1" localSheetId="38">#REF!</definedName>
    <definedName name="Excel_BuiltIn_Print_Area_4_1" localSheetId="40">#REF!</definedName>
    <definedName name="Excel_BuiltIn_Print_Area_4_1" localSheetId="42">#REF!</definedName>
    <definedName name="Excel_BuiltIn_Print_Area_4_1" localSheetId="43">#REF!</definedName>
    <definedName name="Excel_BuiltIn_Print_Area_4_1" localSheetId="45">#REF!</definedName>
    <definedName name="Excel_BuiltIn_Print_Area_4_1" localSheetId="46">#REF!</definedName>
    <definedName name="Excel_BuiltIn_Print_Area_4_1" localSheetId="48">#REF!</definedName>
    <definedName name="Excel_BuiltIn_Print_Area_4_1" localSheetId="49">#REF!</definedName>
    <definedName name="Excel_BuiltIn_Print_Area_4_1" localSheetId="51">#REF!</definedName>
    <definedName name="Excel_BuiltIn_Print_Area_4_1" localSheetId="52">#REF!</definedName>
    <definedName name="Excel_BuiltIn_Print_Area_4_1" localSheetId="53">#REF!</definedName>
    <definedName name="Excel_BuiltIn_Print_Area_4_1" localSheetId="55">#REF!</definedName>
    <definedName name="Excel_BuiltIn_Print_Area_4_1" localSheetId="56">#REF!</definedName>
    <definedName name="Excel_BuiltIn_Print_Area_4_1" localSheetId="12">#REF!</definedName>
    <definedName name="Excel_BuiltIn_Print_Area_4_1" localSheetId="57">#REF!</definedName>
    <definedName name="Excel_BuiltIn_Print_Area_4_1" localSheetId="13">#REF!</definedName>
    <definedName name="Excel_BuiltIn_Print_Area_4_1" localSheetId="15">#REF!</definedName>
    <definedName name="Excel_BuiltIn_Print_Area_4_1" localSheetId="16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3">#REF!</definedName>
    <definedName name="Excel_BuiltIn_Print_Area_4_1" localSheetId="4">#REF!</definedName>
    <definedName name="Excel_BuiltIn_Print_Area_4_1" localSheetId="2">#REF!</definedName>
    <definedName name="Excel_BuiltIn_Print_Area_4_1" localSheetId="1">#REF!</definedName>
    <definedName name="Excel_BuiltIn_Print_Area_4_1">#REF!</definedName>
    <definedName name="Excel_BuiltIn_Print_Area_4_1_1" localSheetId="18">#REF!</definedName>
    <definedName name="Excel_BuiltIn_Print_Area_4_1_1" localSheetId="20">#REF!</definedName>
    <definedName name="Excel_BuiltIn_Print_Area_4_1_1" localSheetId="21">#REF!</definedName>
    <definedName name="Excel_BuiltIn_Print_Area_4_1_1" localSheetId="23">#REF!</definedName>
    <definedName name="Excel_BuiltIn_Print_Area_4_1_1" localSheetId="24">#REF!</definedName>
    <definedName name="Excel_BuiltIn_Print_Area_4_1_1" localSheetId="26">#REF!</definedName>
    <definedName name="Excel_BuiltIn_Print_Area_4_1_1" localSheetId="9">#REF!</definedName>
    <definedName name="Excel_BuiltIn_Print_Area_4_1_1" localSheetId="27">#REF!</definedName>
    <definedName name="Excel_BuiltIn_Print_Area_4_1_1" localSheetId="29">#REF!</definedName>
    <definedName name="Excel_BuiltIn_Print_Area_4_1_1" localSheetId="31">#REF!</definedName>
    <definedName name="Excel_BuiltIn_Print_Area_4_1_1" localSheetId="32">#REF!</definedName>
    <definedName name="Excel_BuiltIn_Print_Area_4_1_1" localSheetId="34">#REF!</definedName>
    <definedName name="Excel_BuiltIn_Print_Area_4_1_1" localSheetId="35">#REF!</definedName>
    <definedName name="Excel_BuiltIn_Print_Area_4_1_1" localSheetId="10">#REF!</definedName>
    <definedName name="Excel_BuiltIn_Print_Area_4_1_1" localSheetId="37">#REF!</definedName>
    <definedName name="Excel_BuiltIn_Print_Area_4_1_1" localSheetId="38">#REF!</definedName>
    <definedName name="Excel_BuiltIn_Print_Area_4_1_1" localSheetId="40">#REF!</definedName>
    <definedName name="Excel_BuiltIn_Print_Area_4_1_1" localSheetId="42">#REF!</definedName>
    <definedName name="Excel_BuiltIn_Print_Area_4_1_1" localSheetId="43">#REF!</definedName>
    <definedName name="Excel_BuiltIn_Print_Area_4_1_1" localSheetId="45">#REF!</definedName>
    <definedName name="Excel_BuiltIn_Print_Area_4_1_1" localSheetId="46">#REF!</definedName>
    <definedName name="Excel_BuiltIn_Print_Area_4_1_1" localSheetId="48">#REF!</definedName>
    <definedName name="Excel_BuiltIn_Print_Area_4_1_1" localSheetId="49">#REF!</definedName>
    <definedName name="Excel_BuiltIn_Print_Area_4_1_1" localSheetId="51">#REF!</definedName>
    <definedName name="Excel_BuiltIn_Print_Area_4_1_1" localSheetId="52">#REF!</definedName>
    <definedName name="Excel_BuiltIn_Print_Area_4_1_1" localSheetId="53">#REF!</definedName>
    <definedName name="Excel_BuiltIn_Print_Area_4_1_1" localSheetId="55">#REF!</definedName>
    <definedName name="Excel_BuiltIn_Print_Area_4_1_1" localSheetId="56">#REF!</definedName>
    <definedName name="Excel_BuiltIn_Print_Area_4_1_1" localSheetId="12">#REF!</definedName>
    <definedName name="Excel_BuiltIn_Print_Area_4_1_1" localSheetId="57">#REF!</definedName>
    <definedName name="Excel_BuiltIn_Print_Area_4_1_1" localSheetId="13">#REF!</definedName>
    <definedName name="Excel_BuiltIn_Print_Area_4_1_1" localSheetId="15">#REF!</definedName>
    <definedName name="Excel_BuiltIn_Print_Area_4_1_1" localSheetId="16">#REF!</definedName>
    <definedName name="Excel_BuiltIn_Print_Area_4_1_1" localSheetId="5">#REF!</definedName>
    <definedName name="Excel_BuiltIn_Print_Area_4_1_1" localSheetId="6">#REF!</definedName>
    <definedName name="Excel_BuiltIn_Print_Area_4_1_1" localSheetId="7">#REF!</definedName>
    <definedName name="Excel_BuiltIn_Print_Area_4_1_1" localSheetId="3">#REF!</definedName>
    <definedName name="Excel_BuiltIn_Print_Area_4_1_1" localSheetId="4">#REF!</definedName>
    <definedName name="Excel_BuiltIn_Print_Area_4_1_1" localSheetId="1">#REF!</definedName>
    <definedName name="Excel_BuiltIn_Print_Area_4_1_1">#REF!</definedName>
    <definedName name="Excel_BuiltIn_Print_Area_4_1_1_1" localSheetId="18">#REF!</definedName>
    <definedName name="Excel_BuiltIn_Print_Area_4_1_1_1" localSheetId="20">#REF!</definedName>
    <definedName name="Excel_BuiltIn_Print_Area_4_1_1_1" localSheetId="21">#REF!</definedName>
    <definedName name="Excel_BuiltIn_Print_Area_4_1_1_1" localSheetId="23">#REF!</definedName>
    <definedName name="Excel_BuiltIn_Print_Area_4_1_1_1" localSheetId="24">#REF!</definedName>
    <definedName name="Excel_BuiltIn_Print_Area_4_1_1_1" localSheetId="26">#REF!</definedName>
    <definedName name="Excel_BuiltIn_Print_Area_4_1_1_1" localSheetId="9">#REF!</definedName>
    <definedName name="Excel_BuiltIn_Print_Area_4_1_1_1" localSheetId="27">#REF!</definedName>
    <definedName name="Excel_BuiltIn_Print_Area_4_1_1_1" localSheetId="29">#REF!</definedName>
    <definedName name="Excel_BuiltIn_Print_Area_4_1_1_1" localSheetId="31">#REF!</definedName>
    <definedName name="Excel_BuiltIn_Print_Area_4_1_1_1" localSheetId="32">#REF!</definedName>
    <definedName name="Excel_BuiltIn_Print_Area_4_1_1_1" localSheetId="34">#REF!</definedName>
    <definedName name="Excel_BuiltIn_Print_Area_4_1_1_1" localSheetId="35">#REF!</definedName>
    <definedName name="Excel_BuiltIn_Print_Area_4_1_1_1" localSheetId="10">#REF!</definedName>
    <definedName name="Excel_BuiltIn_Print_Area_4_1_1_1" localSheetId="37">#REF!</definedName>
    <definedName name="Excel_BuiltIn_Print_Area_4_1_1_1" localSheetId="38">#REF!</definedName>
    <definedName name="Excel_BuiltIn_Print_Area_4_1_1_1" localSheetId="40">#REF!</definedName>
    <definedName name="Excel_BuiltIn_Print_Area_4_1_1_1" localSheetId="42">#REF!</definedName>
    <definedName name="Excel_BuiltIn_Print_Area_4_1_1_1" localSheetId="43">#REF!</definedName>
    <definedName name="Excel_BuiltIn_Print_Area_4_1_1_1" localSheetId="45">#REF!</definedName>
    <definedName name="Excel_BuiltIn_Print_Area_4_1_1_1" localSheetId="46">#REF!</definedName>
    <definedName name="Excel_BuiltIn_Print_Area_4_1_1_1" localSheetId="48">#REF!</definedName>
    <definedName name="Excel_BuiltIn_Print_Area_4_1_1_1" localSheetId="49">#REF!</definedName>
    <definedName name="Excel_BuiltIn_Print_Area_4_1_1_1" localSheetId="51">#REF!</definedName>
    <definedName name="Excel_BuiltIn_Print_Area_4_1_1_1" localSheetId="52">#REF!</definedName>
    <definedName name="Excel_BuiltIn_Print_Area_4_1_1_1" localSheetId="53">#REF!</definedName>
    <definedName name="Excel_BuiltIn_Print_Area_4_1_1_1" localSheetId="55">#REF!</definedName>
    <definedName name="Excel_BuiltIn_Print_Area_4_1_1_1" localSheetId="56">#REF!</definedName>
    <definedName name="Excel_BuiltIn_Print_Area_4_1_1_1" localSheetId="12">#REF!</definedName>
    <definedName name="Excel_BuiltIn_Print_Area_4_1_1_1" localSheetId="57">#REF!</definedName>
    <definedName name="Excel_BuiltIn_Print_Area_4_1_1_1" localSheetId="13">#REF!</definedName>
    <definedName name="Excel_BuiltIn_Print_Area_4_1_1_1" localSheetId="15">#REF!</definedName>
    <definedName name="Excel_BuiltIn_Print_Area_4_1_1_1" localSheetId="16">#REF!</definedName>
    <definedName name="Excel_BuiltIn_Print_Area_4_1_1_1" localSheetId="5">#REF!</definedName>
    <definedName name="Excel_BuiltIn_Print_Area_4_1_1_1" localSheetId="6">#REF!</definedName>
    <definedName name="Excel_BuiltIn_Print_Area_4_1_1_1" localSheetId="7">#REF!</definedName>
    <definedName name="Excel_BuiltIn_Print_Area_4_1_1_1" localSheetId="3">#REF!</definedName>
    <definedName name="Excel_BuiltIn_Print_Area_4_1_1_1" localSheetId="4">#REF!</definedName>
    <definedName name="Excel_BuiltIn_Print_Area_4_1_1_1" localSheetId="1">#REF!</definedName>
    <definedName name="Excel_BuiltIn_Print_Area_4_1_1_1">#REF!</definedName>
    <definedName name="Excel_BuiltIn_Print_Area_4_1_1_1_1" localSheetId="18">#REF!</definedName>
    <definedName name="Excel_BuiltIn_Print_Area_4_1_1_1_1" localSheetId="20">#REF!</definedName>
    <definedName name="Excel_BuiltIn_Print_Area_4_1_1_1_1" localSheetId="21">#REF!</definedName>
    <definedName name="Excel_BuiltIn_Print_Area_4_1_1_1_1" localSheetId="23">#REF!</definedName>
    <definedName name="Excel_BuiltIn_Print_Area_4_1_1_1_1" localSheetId="24">#REF!</definedName>
    <definedName name="Excel_BuiltIn_Print_Area_4_1_1_1_1" localSheetId="26">#REF!</definedName>
    <definedName name="Excel_BuiltIn_Print_Area_4_1_1_1_1" localSheetId="9">#REF!</definedName>
    <definedName name="Excel_BuiltIn_Print_Area_4_1_1_1_1" localSheetId="27">#REF!</definedName>
    <definedName name="Excel_BuiltIn_Print_Area_4_1_1_1_1" localSheetId="29">#REF!</definedName>
    <definedName name="Excel_BuiltIn_Print_Area_4_1_1_1_1" localSheetId="31">#REF!</definedName>
    <definedName name="Excel_BuiltIn_Print_Area_4_1_1_1_1" localSheetId="32">#REF!</definedName>
    <definedName name="Excel_BuiltIn_Print_Area_4_1_1_1_1" localSheetId="34">#REF!</definedName>
    <definedName name="Excel_BuiltIn_Print_Area_4_1_1_1_1" localSheetId="35">#REF!</definedName>
    <definedName name="Excel_BuiltIn_Print_Area_4_1_1_1_1" localSheetId="10">#REF!</definedName>
    <definedName name="Excel_BuiltIn_Print_Area_4_1_1_1_1" localSheetId="37">#REF!</definedName>
    <definedName name="Excel_BuiltIn_Print_Area_4_1_1_1_1" localSheetId="38">#REF!</definedName>
    <definedName name="Excel_BuiltIn_Print_Area_4_1_1_1_1" localSheetId="40">#REF!</definedName>
    <definedName name="Excel_BuiltIn_Print_Area_4_1_1_1_1" localSheetId="42">#REF!</definedName>
    <definedName name="Excel_BuiltIn_Print_Area_4_1_1_1_1" localSheetId="43">#REF!</definedName>
    <definedName name="Excel_BuiltIn_Print_Area_4_1_1_1_1" localSheetId="45">#REF!</definedName>
    <definedName name="Excel_BuiltIn_Print_Area_4_1_1_1_1" localSheetId="46">#REF!</definedName>
    <definedName name="Excel_BuiltIn_Print_Area_4_1_1_1_1" localSheetId="48">#REF!</definedName>
    <definedName name="Excel_BuiltIn_Print_Area_4_1_1_1_1" localSheetId="49">#REF!</definedName>
    <definedName name="Excel_BuiltIn_Print_Area_4_1_1_1_1" localSheetId="51">#REF!</definedName>
    <definedName name="Excel_BuiltIn_Print_Area_4_1_1_1_1" localSheetId="52">#REF!</definedName>
    <definedName name="Excel_BuiltIn_Print_Area_4_1_1_1_1" localSheetId="53">#REF!</definedName>
    <definedName name="Excel_BuiltIn_Print_Area_4_1_1_1_1" localSheetId="55">#REF!</definedName>
    <definedName name="Excel_BuiltIn_Print_Area_4_1_1_1_1" localSheetId="56">#REF!</definedName>
    <definedName name="Excel_BuiltIn_Print_Area_4_1_1_1_1" localSheetId="12">#REF!</definedName>
    <definedName name="Excel_BuiltIn_Print_Area_4_1_1_1_1" localSheetId="57">#REF!</definedName>
    <definedName name="Excel_BuiltIn_Print_Area_4_1_1_1_1" localSheetId="13">#REF!</definedName>
    <definedName name="Excel_BuiltIn_Print_Area_4_1_1_1_1" localSheetId="15">#REF!</definedName>
    <definedName name="Excel_BuiltIn_Print_Area_4_1_1_1_1" localSheetId="16">#REF!</definedName>
    <definedName name="Excel_BuiltIn_Print_Area_4_1_1_1_1" localSheetId="5">#REF!</definedName>
    <definedName name="Excel_BuiltIn_Print_Area_4_1_1_1_1" localSheetId="6">#REF!</definedName>
    <definedName name="Excel_BuiltIn_Print_Area_4_1_1_1_1" localSheetId="7">#REF!</definedName>
    <definedName name="Excel_BuiltIn_Print_Area_4_1_1_1_1" localSheetId="3">#REF!</definedName>
    <definedName name="Excel_BuiltIn_Print_Area_4_1_1_1_1" localSheetId="4">#REF!</definedName>
    <definedName name="Excel_BuiltIn_Print_Area_4_1_1_1_1" localSheetId="1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18">(#REF!,#REF!)</definedName>
    <definedName name="Excel_BuiltIn_Print_Titles_10_1" localSheetId="20">(#REF!,#REF!)</definedName>
    <definedName name="Excel_BuiltIn_Print_Titles_10_1" localSheetId="21">(#REF!,#REF!)</definedName>
    <definedName name="Excel_BuiltIn_Print_Titles_10_1" localSheetId="23">(#REF!,#REF!)</definedName>
    <definedName name="Excel_BuiltIn_Print_Titles_10_1" localSheetId="24">(#REF!,#REF!)</definedName>
    <definedName name="Excel_BuiltIn_Print_Titles_10_1" localSheetId="26">(#REF!,#REF!)</definedName>
    <definedName name="Excel_BuiltIn_Print_Titles_10_1" localSheetId="9">(#REF!,#REF!)</definedName>
    <definedName name="Excel_BuiltIn_Print_Titles_10_1" localSheetId="27">(#REF!,#REF!)</definedName>
    <definedName name="Excel_BuiltIn_Print_Titles_10_1" localSheetId="29">(#REF!,#REF!)</definedName>
    <definedName name="Excel_BuiltIn_Print_Titles_10_1" localSheetId="31">(#REF!,#REF!)</definedName>
    <definedName name="Excel_BuiltIn_Print_Titles_10_1" localSheetId="32">(#REF!,#REF!)</definedName>
    <definedName name="Excel_BuiltIn_Print_Titles_10_1" localSheetId="34">(#REF!,#REF!)</definedName>
    <definedName name="Excel_BuiltIn_Print_Titles_10_1" localSheetId="35">(#REF!,#REF!)</definedName>
    <definedName name="Excel_BuiltIn_Print_Titles_10_1" localSheetId="10">(#REF!,#REF!)</definedName>
    <definedName name="Excel_BuiltIn_Print_Titles_10_1" localSheetId="37">(#REF!,#REF!)</definedName>
    <definedName name="Excel_BuiltIn_Print_Titles_10_1" localSheetId="38">(#REF!,#REF!)</definedName>
    <definedName name="Excel_BuiltIn_Print_Titles_10_1" localSheetId="40">(#REF!,#REF!)</definedName>
    <definedName name="Excel_BuiltIn_Print_Titles_10_1" localSheetId="42">(#REF!,#REF!)</definedName>
    <definedName name="Excel_BuiltIn_Print_Titles_10_1" localSheetId="43">(#REF!,#REF!)</definedName>
    <definedName name="Excel_BuiltIn_Print_Titles_10_1" localSheetId="45">(#REF!,#REF!)</definedName>
    <definedName name="Excel_BuiltIn_Print_Titles_10_1" localSheetId="46">(#REF!,#REF!)</definedName>
    <definedName name="Excel_BuiltIn_Print_Titles_10_1" localSheetId="48">(#REF!,#REF!)</definedName>
    <definedName name="Excel_BuiltIn_Print_Titles_10_1" localSheetId="49">(#REF!,#REF!)</definedName>
    <definedName name="Excel_BuiltIn_Print_Titles_10_1" localSheetId="51">(#REF!,#REF!)</definedName>
    <definedName name="Excel_BuiltIn_Print_Titles_10_1" localSheetId="52">(#REF!,#REF!)</definedName>
    <definedName name="Excel_BuiltIn_Print_Titles_10_1" localSheetId="53">(#REF!,#REF!)</definedName>
    <definedName name="Excel_BuiltIn_Print_Titles_10_1" localSheetId="55">(#REF!,#REF!)</definedName>
    <definedName name="Excel_BuiltIn_Print_Titles_10_1" localSheetId="56">(#REF!,#REF!)</definedName>
    <definedName name="Excel_BuiltIn_Print_Titles_10_1" localSheetId="12">(#REF!,#REF!)</definedName>
    <definedName name="Excel_BuiltIn_Print_Titles_10_1" localSheetId="57">(#REF!,#REF!)</definedName>
    <definedName name="Excel_BuiltIn_Print_Titles_10_1" localSheetId="13">(#REF!,#REF!)</definedName>
    <definedName name="Excel_BuiltIn_Print_Titles_10_1" localSheetId="15">(#REF!,#REF!)</definedName>
    <definedName name="Excel_BuiltIn_Print_Titles_10_1" localSheetId="16">(#REF!,#REF!)</definedName>
    <definedName name="Excel_BuiltIn_Print_Titles_10_1" localSheetId="5">(#REF!,#REF!)</definedName>
    <definedName name="Excel_BuiltIn_Print_Titles_10_1" localSheetId="6">(#REF!,#REF!)</definedName>
    <definedName name="Excel_BuiltIn_Print_Titles_10_1" localSheetId="7">(#REF!,#REF!)</definedName>
    <definedName name="Excel_BuiltIn_Print_Titles_10_1" localSheetId="3">(#REF!,#REF!)</definedName>
    <definedName name="Excel_BuiltIn_Print_Titles_10_1" localSheetId="4">(#REF!,#REF!)</definedName>
    <definedName name="Excel_BuiltIn_Print_Titles_10_1" localSheetId="2">(#REF!,#REF!)</definedName>
    <definedName name="Excel_BuiltIn_Print_Titles_10_1" localSheetId="1">(#REF!,#REF!)</definedName>
    <definedName name="Excel_BuiltIn_Print_Titles_10_1">(#REF!,#REF!)</definedName>
    <definedName name="Excel_BuiltIn_Print_Titles_11_1" localSheetId="18">(#REF!,#REF!)</definedName>
    <definedName name="Excel_BuiltIn_Print_Titles_11_1" localSheetId="20">(#REF!,#REF!)</definedName>
    <definedName name="Excel_BuiltIn_Print_Titles_11_1" localSheetId="21">(#REF!,#REF!)</definedName>
    <definedName name="Excel_BuiltIn_Print_Titles_11_1" localSheetId="23">(#REF!,#REF!)</definedName>
    <definedName name="Excel_BuiltIn_Print_Titles_11_1" localSheetId="24">(#REF!,#REF!)</definedName>
    <definedName name="Excel_BuiltIn_Print_Titles_11_1" localSheetId="26">(#REF!,#REF!)</definedName>
    <definedName name="Excel_BuiltIn_Print_Titles_11_1" localSheetId="9">(#REF!,#REF!)</definedName>
    <definedName name="Excel_BuiltIn_Print_Titles_11_1" localSheetId="27">(#REF!,#REF!)</definedName>
    <definedName name="Excel_BuiltIn_Print_Titles_11_1" localSheetId="29">(#REF!,#REF!)</definedName>
    <definedName name="Excel_BuiltIn_Print_Titles_11_1" localSheetId="31">(#REF!,#REF!)</definedName>
    <definedName name="Excel_BuiltIn_Print_Titles_11_1" localSheetId="32">(#REF!,#REF!)</definedName>
    <definedName name="Excel_BuiltIn_Print_Titles_11_1" localSheetId="34">(#REF!,#REF!)</definedName>
    <definedName name="Excel_BuiltIn_Print_Titles_11_1" localSheetId="35">(#REF!,#REF!)</definedName>
    <definedName name="Excel_BuiltIn_Print_Titles_11_1" localSheetId="10">(#REF!,#REF!)</definedName>
    <definedName name="Excel_BuiltIn_Print_Titles_11_1" localSheetId="37">(#REF!,#REF!)</definedName>
    <definedName name="Excel_BuiltIn_Print_Titles_11_1" localSheetId="38">(#REF!,#REF!)</definedName>
    <definedName name="Excel_BuiltIn_Print_Titles_11_1" localSheetId="40">(#REF!,#REF!)</definedName>
    <definedName name="Excel_BuiltIn_Print_Titles_11_1" localSheetId="42">(#REF!,#REF!)</definedName>
    <definedName name="Excel_BuiltIn_Print_Titles_11_1" localSheetId="43">(#REF!,#REF!)</definedName>
    <definedName name="Excel_BuiltIn_Print_Titles_11_1" localSheetId="45">(#REF!,#REF!)</definedName>
    <definedName name="Excel_BuiltIn_Print_Titles_11_1" localSheetId="46">(#REF!,#REF!)</definedName>
    <definedName name="Excel_BuiltIn_Print_Titles_11_1" localSheetId="48">(#REF!,#REF!)</definedName>
    <definedName name="Excel_BuiltIn_Print_Titles_11_1" localSheetId="49">(#REF!,#REF!)</definedName>
    <definedName name="Excel_BuiltIn_Print_Titles_11_1" localSheetId="51">(#REF!,#REF!)</definedName>
    <definedName name="Excel_BuiltIn_Print_Titles_11_1" localSheetId="52">(#REF!,#REF!)</definedName>
    <definedName name="Excel_BuiltIn_Print_Titles_11_1" localSheetId="53">(#REF!,#REF!)</definedName>
    <definedName name="Excel_BuiltIn_Print_Titles_11_1" localSheetId="55">(#REF!,#REF!)</definedName>
    <definedName name="Excel_BuiltIn_Print_Titles_11_1" localSheetId="56">(#REF!,#REF!)</definedName>
    <definedName name="Excel_BuiltIn_Print_Titles_11_1" localSheetId="12">(#REF!,#REF!)</definedName>
    <definedName name="Excel_BuiltIn_Print_Titles_11_1" localSheetId="57">(#REF!,#REF!)</definedName>
    <definedName name="Excel_BuiltIn_Print_Titles_11_1" localSheetId="13">(#REF!,#REF!)</definedName>
    <definedName name="Excel_BuiltIn_Print_Titles_11_1" localSheetId="15">(#REF!,#REF!)</definedName>
    <definedName name="Excel_BuiltIn_Print_Titles_11_1" localSheetId="16">(#REF!,#REF!)</definedName>
    <definedName name="Excel_BuiltIn_Print_Titles_11_1" localSheetId="5">(#REF!,#REF!)</definedName>
    <definedName name="Excel_BuiltIn_Print_Titles_11_1" localSheetId="6">(#REF!,#REF!)</definedName>
    <definedName name="Excel_BuiltIn_Print_Titles_11_1" localSheetId="7">(#REF!,#REF!)</definedName>
    <definedName name="Excel_BuiltIn_Print_Titles_11_1" localSheetId="3">(#REF!,#REF!)</definedName>
    <definedName name="Excel_BuiltIn_Print_Titles_11_1" localSheetId="4">(#REF!,#REF!)</definedName>
    <definedName name="Excel_BuiltIn_Print_Titles_11_1" localSheetId="1">(#REF!,#REF!)</definedName>
    <definedName name="Excel_BuiltIn_Print_Titles_11_1">(#REF!,#REF!)</definedName>
    <definedName name="Excel_BuiltIn_Print_Titles_12_1" localSheetId="18">(#REF!,#REF!)</definedName>
    <definedName name="Excel_BuiltIn_Print_Titles_12_1" localSheetId="20">(#REF!,#REF!)</definedName>
    <definedName name="Excel_BuiltIn_Print_Titles_12_1" localSheetId="21">(#REF!,#REF!)</definedName>
    <definedName name="Excel_BuiltIn_Print_Titles_12_1" localSheetId="23">(#REF!,#REF!)</definedName>
    <definedName name="Excel_BuiltIn_Print_Titles_12_1" localSheetId="24">(#REF!,#REF!)</definedName>
    <definedName name="Excel_BuiltIn_Print_Titles_12_1" localSheetId="26">(#REF!,#REF!)</definedName>
    <definedName name="Excel_BuiltIn_Print_Titles_12_1" localSheetId="9">(#REF!,#REF!)</definedName>
    <definedName name="Excel_BuiltIn_Print_Titles_12_1" localSheetId="27">(#REF!,#REF!)</definedName>
    <definedName name="Excel_BuiltIn_Print_Titles_12_1" localSheetId="29">(#REF!,#REF!)</definedName>
    <definedName name="Excel_BuiltIn_Print_Titles_12_1" localSheetId="31">(#REF!,#REF!)</definedName>
    <definedName name="Excel_BuiltIn_Print_Titles_12_1" localSheetId="32">(#REF!,#REF!)</definedName>
    <definedName name="Excel_BuiltIn_Print_Titles_12_1" localSheetId="34">(#REF!,#REF!)</definedName>
    <definedName name="Excel_BuiltIn_Print_Titles_12_1" localSheetId="35">(#REF!,#REF!)</definedName>
    <definedName name="Excel_BuiltIn_Print_Titles_12_1" localSheetId="10">(#REF!,#REF!)</definedName>
    <definedName name="Excel_BuiltIn_Print_Titles_12_1" localSheetId="37">(#REF!,#REF!)</definedName>
    <definedName name="Excel_BuiltIn_Print_Titles_12_1" localSheetId="38">(#REF!,#REF!)</definedName>
    <definedName name="Excel_BuiltIn_Print_Titles_12_1" localSheetId="40">(#REF!,#REF!)</definedName>
    <definedName name="Excel_BuiltIn_Print_Titles_12_1" localSheetId="42">(#REF!,#REF!)</definedName>
    <definedName name="Excel_BuiltIn_Print_Titles_12_1" localSheetId="43">(#REF!,#REF!)</definedName>
    <definedName name="Excel_BuiltIn_Print_Titles_12_1" localSheetId="45">(#REF!,#REF!)</definedName>
    <definedName name="Excel_BuiltIn_Print_Titles_12_1" localSheetId="46">(#REF!,#REF!)</definedName>
    <definedName name="Excel_BuiltIn_Print_Titles_12_1" localSheetId="48">(#REF!,#REF!)</definedName>
    <definedName name="Excel_BuiltIn_Print_Titles_12_1" localSheetId="49">(#REF!,#REF!)</definedName>
    <definedName name="Excel_BuiltIn_Print_Titles_12_1" localSheetId="51">(#REF!,#REF!)</definedName>
    <definedName name="Excel_BuiltIn_Print_Titles_12_1" localSheetId="52">(#REF!,#REF!)</definedName>
    <definedName name="Excel_BuiltIn_Print_Titles_12_1" localSheetId="53">(#REF!,#REF!)</definedName>
    <definedName name="Excel_BuiltIn_Print_Titles_12_1" localSheetId="55">(#REF!,#REF!)</definedName>
    <definedName name="Excel_BuiltIn_Print_Titles_12_1" localSheetId="56">(#REF!,#REF!)</definedName>
    <definedName name="Excel_BuiltIn_Print_Titles_12_1" localSheetId="12">(#REF!,#REF!)</definedName>
    <definedName name="Excel_BuiltIn_Print_Titles_12_1" localSheetId="57">(#REF!,#REF!)</definedName>
    <definedName name="Excel_BuiltIn_Print_Titles_12_1" localSheetId="13">(#REF!,#REF!)</definedName>
    <definedName name="Excel_BuiltIn_Print_Titles_12_1" localSheetId="15">(#REF!,#REF!)</definedName>
    <definedName name="Excel_BuiltIn_Print_Titles_12_1" localSheetId="16">(#REF!,#REF!)</definedName>
    <definedName name="Excel_BuiltIn_Print_Titles_12_1" localSheetId="5">(#REF!,#REF!)</definedName>
    <definedName name="Excel_BuiltIn_Print_Titles_12_1" localSheetId="6">(#REF!,#REF!)</definedName>
    <definedName name="Excel_BuiltIn_Print_Titles_12_1" localSheetId="7">(#REF!,#REF!)</definedName>
    <definedName name="Excel_BuiltIn_Print_Titles_12_1" localSheetId="3">(#REF!,#REF!)</definedName>
    <definedName name="Excel_BuiltIn_Print_Titles_12_1" localSheetId="4">(#REF!,#REF!)</definedName>
    <definedName name="Excel_BuiltIn_Print_Titles_12_1" localSheetId="1">(#REF!,#REF!)</definedName>
    <definedName name="Excel_BuiltIn_Print_Titles_12_1">(#REF!,#REF!)</definedName>
    <definedName name="Excel_BuiltIn_Print_Titles_12_1_1" localSheetId="18">(#REF!,#REF!)</definedName>
    <definedName name="Excel_BuiltIn_Print_Titles_12_1_1" localSheetId="20">(#REF!,#REF!)</definedName>
    <definedName name="Excel_BuiltIn_Print_Titles_12_1_1" localSheetId="21">(#REF!,#REF!)</definedName>
    <definedName name="Excel_BuiltIn_Print_Titles_12_1_1" localSheetId="23">(#REF!,#REF!)</definedName>
    <definedName name="Excel_BuiltIn_Print_Titles_12_1_1" localSheetId="24">(#REF!,#REF!)</definedName>
    <definedName name="Excel_BuiltIn_Print_Titles_12_1_1" localSheetId="26">(#REF!,#REF!)</definedName>
    <definedName name="Excel_BuiltIn_Print_Titles_12_1_1" localSheetId="9">(#REF!,#REF!)</definedName>
    <definedName name="Excel_BuiltIn_Print_Titles_12_1_1" localSheetId="27">(#REF!,#REF!)</definedName>
    <definedName name="Excel_BuiltIn_Print_Titles_12_1_1" localSheetId="29">(#REF!,#REF!)</definedName>
    <definedName name="Excel_BuiltIn_Print_Titles_12_1_1" localSheetId="31">(#REF!,#REF!)</definedName>
    <definedName name="Excel_BuiltIn_Print_Titles_12_1_1" localSheetId="32">(#REF!,#REF!)</definedName>
    <definedName name="Excel_BuiltIn_Print_Titles_12_1_1" localSheetId="34">(#REF!,#REF!)</definedName>
    <definedName name="Excel_BuiltIn_Print_Titles_12_1_1" localSheetId="35">(#REF!,#REF!)</definedName>
    <definedName name="Excel_BuiltIn_Print_Titles_12_1_1" localSheetId="10">(#REF!,#REF!)</definedName>
    <definedName name="Excel_BuiltIn_Print_Titles_12_1_1" localSheetId="37">(#REF!,#REF!)</definedName>
    <definedName name="Excel_BuiltIn_Print_Titles_12_1_1" localSheetId="38">(#REF!,#REF!)</definedName>
    <definedName name="Excel_BuiltIn_Print_Titles_12_1_1" localSheetId="40">(#REF!,#REF!)</definedName>
    <definedName name="Excel_BuiltIn_Print_Titles_12_1_1" localSheetId="42">(#REF!,#REF!)</definedName>
    <definedName name="Excel_BuiltIn_Print_Titles_12_1_1" localSheetId="43">(#REF!,#REF!)</definedName>
    <definedName name="Excel_BuiltIn_Print_Titles_12_1_1" localSheetId="45">(#REF!,#REF!)</definedName>
    <definedName name="Excel_BuiltIn_Print_Titles_12_1_1" localSheetId="46">(#REF!,#REF!)</definedName>
    <definedName name="Excel_BuiltIn_Print_Titles_12_1_1" localSheetId="48">(#REF!,#REF!)</definedName>
    <definedName name="Excel_BuiltIn_Print_Titles_12_1_1" localSheetId="49">(#REF!,#REF!)</definedName>
    <definedName name="Excel_BuiltIn_Print_Titles_12_1_1" localSheetId="51">(#REF!,#REF!)</definedName>
    <definedName name="Excel_BuiltIn_Print_Titles_12_1_1" localSheetId="52">(#REF!,#REF!)</definedName>
    <definedName name="Excel_BuiltIn_Print_Titles_12_1_1" localSheetId="53">(#REF!,#REF!)</definedName>
    <definedName name="Excel_BuiltIn_Print_Titles_12_1_1" localSheetId="55">(#REF!,#REF!)</definedName>
    <definedName name="Excel_BuiltIn_Print_Titles_12_1_1" localSheetId="56">(#REF!,#REF!)</definedName>
    <definedName name="Excel_BuiltIn_Print_Titles_12_1_1" localSheetId="12">(#REF!,#REF!)</definedName>
    <definedName name="Excel_BuiltIn_Print_Titles_12_1_1" localSheetId="57">(#REF!,#REF!)</definedName>
    <definedName name="Excel_BuiltIn_Print_Titles_12_1_1" localSheetId="13">(#REF!,#REF!)</definedName>
    <definedName name="Excel_BuiltIn_Print_Titles_12_1_1" localSheetId="15">(#REF!,#REF!)</definedName>
    <definedName name="Excel_BuiltIn_Print_Titles_12_1_1" localSheetId="16">(#REF!,#REF!)</definedName>
    <definedName name="Excel_BuiltIn_Print_Titles_12_1_1" localSheetId="5">(#REF!,#REF!)</definedName>
    <definedName name="Excel_BuiltIn_Print_Titles_12_1_1" localSheetId="6">(#REF!,#REF!)</definedName>
    <definedName name="Excel_BuiltIn_Print_Titles_12_1_1" localSheetId="7">(#REF!,#REF!)</definedName>
    <definedName name="Excel_BuiltIn_Print_Titles_12_1_1" localSheetId="3">(#REF!,#REF!)</definedName>
    <definedName name="Excel_BuiltIn_Print_Titles_12_1_1" localSheetId="4">(#REF!,#REF!)</definedName>
    <definedName name="Excel_BuiltIn_Print_Titles_12_1_1" localSheetId="1">(#REF!,#REF!)</definedName>
    <definedName name="Excel_BuiltIn_Print_Titles_12_1_1">(#REF!,#REF!)</definedName>
    <definedName name="Excel_BuiltIn_Print_Titles_12_1_1_1" localSheetId="18">(#REF!,#REF!)</definedName>
    <definedName name="Excel_BuiltIn_Print_Titles_12_1_1_1" localSheetId="20">(#REF!,#REF!)</definedName>
    <definedName name="Excel_BuiltIn_Print_Titles_12_1_1_1" localSheetId="21">(#REF!,#REF!)</definedName>
    <definedName name="Excel_BuiltIn_Print_Titles_12_1_1_1" localSheetId="23">(#REF!,#REF!)</definedName>
    <definedName name="Excel_BuiltIn_Print_Titles_12_1_1_1" localSheetId="24">(#REF!,#REF!)</definedName>
    <definedName name="Excel_BuiltIn_Print_Titles_12_1_1_1" localSheetId="26">(#REF!,#REF!)</definedName>
    <definedName name="Excel_BuiltIn_Print_Titles_12_1_1_1" localSheetId="9">(#REF!,#REF!)</definedName>
    <definedName name="Excel_BuiltIn_Print_Titles_12_1_1_1" localSheetId="27">(#REF!,#REF!)</definedName>
    <definedName name="Excel_BuiltIn_Print_Titles_12_1_1_1" localSheetId="29">(#REF!,#REF!)</definedName>
    <definedName name="Excel_BuiltIn_Print_Titles_12_1_1_1" localSheetId="31">(#REF!,#REF!)</definedName>
    <definedName name="Excel_BuiltIn_Print_Titles_12_1_1_1" localSheetId="32">(#REF!,#REF!)</definedName>
    <definedName name="Excel_BuiltIn_Print_Titles_12_1_1_1" localSheetId="34">(#REF!,#REF!)</definedName>
    <definedName name="Excel_BuiltIn_Print_Titles_12_1_1_1" localSheetId="35">(#REF!,#REF!)</definedName>
    <definedName name="Excel_BuiltIn_Print_Titles_12_1_1_1" localSheetId="10">(#REF!,#REF!)</definedName>
    <definedName name="Excel_BuiltIn_Print_Titles_12_1_1_1" localSheetId="37">(#REF!,#REF!)</definedName>
    <definedName name="Excel_BuiltIn_Print_Titles_12_1_1_1" localSheetId="38">(#REF!,#REF!)</definedName>
    <definedName name="Excel_BuiltIn_Print_Titles_12_1_1_1" localSheetId="40">(#REF!,#REF!)</definedName>
    <definedName name="Excel_BuiltIn_Print_Titles_12_1_1_1" localSheetId="42">(#REF!,#REF!)</definedName>
    <definedName name="Excel_BuiltIn_Print_Titles_12_1_1_1" localSheetId="43">(#REF!,#REF!)</definedName>
    <definedName name="Excel_BuiltIn_Print_Titles_12_1_1_1" localSheetId="45">(#REF!,#REF!)</definedName>
    <definedName name="Excel_BuiltIn_Print_Titles_12_1_1_1" localSheetId="46">(#REF!,#REF!)</definedName>
    <definedName name="Excel_BuiltIn_Print_Titles_12_1_1_1" localSheetId="48">(#REF!,#REF!)</definedName>
    <definedName name="Excel_BuiltIn_Print_Titles_12_1_1_1" localSheetId="49">(#REF!,#REF!)</definedName>
    <definedName name="Excel_BuiltIn_Print_Titles_12_1_1_1" localSheetId="51">(#REF!,#REF!)</definedName>
    <definedName name="Excel_BuiltIn_Print_Titles_12_1_1_1" localSheetId="52">(#REF!,#REF!)</definedName>
    <definedName name="Excel_BuiltIn_Print_Titles_12_1_1_1" localSheetId="53">(#REF!,#REF!)</definedName>
    <definedName name="Excel_BuiltIn_Print_Titles_12_1_1_1" localSheetId="55">(#REF!,#REF!)</definedName>
    <definedName name="Excel_BuiltIn_Print_Titles_12_1_1_1" localSheetId="56">(#REF!,#REF!)</definedName>
    <definedName name="Excel_BuiltIn_Print_Titles_12_1_1_1" localSheetId="12">(#REF!,#REF!)</definedName>
    <definedName name="Excel_BuiltIn_Print_Titles_12_1_1_1" localSheetId="57">(#REF!,#REF!)</definedName>
    <definedName name="Excel_BuiltIn_Print_Titles_12_1_1_1" localSheetId="13">(#REF!,#REF!)</definedName>
    <definedName name="Excel_BuiltIn_Print_Titles_12_1_1_1" localSheetId="15">(#REF!,#REF!)</definedName>
    <definedName name="Excel_BuiltIn_Print_Titles_12_1_1_1" localSheetId="16">(#REF!,#REF!)</definedName>
    <definedName name="Excel_BuiltIn_Print_Titles_12_1_1_1" localSheetId="5">(#REF!,#REF!)</definedName>
    <definedName name="Excel_BuiltIn_Print_Titles_12_1_1_1" localSheetId="6">(#REF!,#REF!)</definedName>
    <definedName name="Excel_BuiltIn_Print_Titles_12_1_1_1" localSheetId="7">(#REF!,#REF!)</definedName>
    <definedName name="Excel_BuiltIn_Print_Titles_12_1_1_1" localSheetId="3">(#REF!,#REF!)</definedName>
    <definedName name="Excel_BuiltIn_Print_Titles_12_1_1_1" localSheetId="4">(#REF!,#REF!)</definedName>
    <definedName name="Excel_BuiltIn_Print_Titles_12_1_1_1" localSheetId="1">(#REF!,#REF!)</definedName>
    <definedName name="Excel_BuiltIn_Print_Titles_12_1_1_1">(#REF!,#REF!)</definedName>
    <definedName name="Excel_BuiltIn_Print_Titles_13_1" localSheetId="18">(#REF!,#REF!)</definedName>
    <definedName name="Excel_BuiltIn_Print_Titles_13_1" localSheetId="20">(#REF!,#REF!)</definedName>
    <definedName name="Excel_BuiltIn_Print_Titles_13_1" localSheetId="21">(#REF!,#REF!)</definedName>
    <definedName name="Excel_BuiltIn_Print_Titles_13_1" localSheetId="23">(#REF!,#REF!)</definedName>
    <definedName name="Excel_BuiltIn_Print_Titles_13_1" localSheetId="24">(#REF!,#REF!)</definedName>
    <definedName name="Excel_BuiltIn_Print_Titles_13_1" localSheetId="26">(#REF!,#REF!)</definedName>
    <definedName name="Excel_BuiltIn_Print_Titles_13_1" localSheetId="9">(#REF!,#REF!)</definedName>
    <definedName name="Excel_BuiltIn_Print_Titles_13_1" localSheetId="27">(#REF!,#REF!)</definedName>
    <definedName name="Excel_BuiltIn_Print_Titles_13_1" localSheetId="29">(#REF!,#REF!)</definedName>
    <definedName name="Excel_BuiltIn_Print_Titles_13_1" localSheetId="31">(#REF!,#REF!)</definedName>
    <definedName name="Excel_BuiltIn_Print_Titles_13_1" localSheetId="32">(#REF!,#REF!)</definedName>
    <definedName name="Excel_BuiltIn_Print_Titles_13_1" localSheetId="34">(#REF!,#REF!)</definedName>
    <definedName name="Excel_BuiltIn_Print_Titles_13_1" localSheetId="35">(#REF!,#REF!)</definedName>
    <definedName name="Excel_BuiltIn_Print_Titles_13_1" localSheetId="10">(#REF!,#REF!)</definedName>
    <definedName name="Excel_BuiltIn_Print_Titles_13_1" localSheetId="37">(#REF!,#REF!)</definedName>
    <definedName name="Excel_BuiltIn_Print_Titles_13_1" localSheetId="38">(#REF!,#REF!)</definedName>
    <definedName name="Excel_BuiltIn_Print_Titles_13_1" localSheetId="40">(#REF!,#REF!)</definedName>
    <definedName name="Excel_BuiltIn_Print_Titles_13_1" localSheetId="42">(#REF!,#REF!)</definedName>
    <definedName name="Excel_BuiltIn_Print_Titles_13_1" localSheetId="43">(#REF!,#REF!)</definedName>
    <definedName name="Excel_BuiltIn_Print_Titles_13_1" localSheetId="45">(#REF!,#REF!)</definedName>
    <definedName name="Excel_BuiltIn_Print_Titles_13_1" localSheetId="46">(#REF!,#REF!)</definedName>
    <definedName name="Excel_BuiltIn_Print_Titles_13_1" localSheetId="48">(#REF!,#REF!)</definedName>
    <definedName name="Excel_BuiltIn_Print_Titles_13_1" localSheetId="49">(#REF!,#REF!)</definedName>
    <definedName name="Excel_BuiltIn_Print_Titles_13_1" localSheetId="51">(#REF!,#REF!)</definedName>
    <definedName name="Excel_BuiltIn_Print_Titles_13_1" localSheetId="52">(#REF!,#REF!)</definedName>
    <definedName name="Excel_BuiltIn_Print_Titles_13_1" localSheetId="53">(#REF!,#REF!)</definedName>
    <definedName name="Excel_BuiltIn_Print_Titles_13_1" localSheetId="55">(#REF!,#REF!)</definedName>
    <definedName name="Excel_BuiltIn_Print_Titles_13_1" localSheetId="56">(#REF!,#REF!)</definedName>
    <definedName name="Excel_BuiltIn_Print_Titles_13_1" localSheetId="12">(#REF!,#REF!)</definedName>
    <definedName name="Excel_BuiltIn_Print_Titles_13_1" localSheetId="57">(#REF!,#REF!)</definedName>
    <definedName name="Excel_BuiltIn_Print_Titles_13_1" localSheetId="13">(#REF!,#REF!)</definedName>
    <definedName name="Excel_BuiltIn_Print_Titles_13_1" localSheetId="15">(#REF!,#REF!)</definedName>
    <definedName name="Excel_BuiltIn_Print_Titles_13_1" localSheetId="16">(#REF!,#REF!)</definedName>
    <definedName name="Excel_BuiltIn_Print_Titles_13_1" localSheetId="5">(#REF!,#REF!)</definedName>
    <definedName name="Excel_BuiltIn_Print_Titles_13_1" localSheetId="6">(#REF!,#REF!)</definedName>
    <definedName name="Excel_BuiltIn_Print_Titles_13_1" localSheetId="7">(#REF!,#REF!)</definedName>
    <definedName name="Excel_BuiltIn_Print_Titles_13_1" localSheetId="3">(#REF!,#REF!)</definedName>
    <definedName name="Excel_BuiltIn_Print_Titles_13_1" localSheetId="4">(#REF!,#REF!)</definedName>
    <definedName name="Excel_BuiltIn_Print_Titles_13_1" localSheetId="1">(#REF!,#REF!)</definedName>
    <definedName name="Excel_BuiltIn_Print_Titles_13_1">(#REF!,#REF!)</definedName>
    <definedName name="lookup_muj" localSheetId="2">VLOOKUP('[1]ASISTENT BODOVANI'!$B$3,'[1]Seznam karet'!$B:$D,3,0)</definedName>
    <definedName name="lookup_muj" localSheetId="58">VLOOKUP('[2]ASISTENT BODOVANI'!$B$3,'Seznam karet'!$B:$C,3,0)</definedName>
    <definedName name="lookup_muj">VLOOKUP('[3]ASISTENT BODOVANI'!$B$3,'[3]Seznam karet'!$B:$D,3,0)</definedName>
    <definedName name="lookup1B10" localSheetId="2">INDEX('[1]Seznam karet'!$D$2:$D$184,MATCH('[1]ASISTENT BODOVANI'!$B$11,'[1]Seznam karet'!$B$2:$B$184,0))</definedName>
    <definedName name="lookup1B10" localSheetId="58">INDEX('Seznam karet'!#REF!,MATCH('[2]ASISTENT BODOVANI'!$B$11,'Seznam karet'!$B$2:$B$187,0))</definedName>
    <definedName name="lookup1B10">INDEX('[3]Seznam karet'!$D$2:$D$188,MATCH('[3]ASISTENT BODOVANI'!$B$11,'[3]Seznam karet'!$B$2:$B$188,0))</definedName>
    <definedName name="lookup1B11" localSheetId="2">INDEX('[1]Seznam karet'!$D$2:$D$184,MATCH('[1]ASISTENT BODOVANI'!$B$12,'[1]Seznam karet'!$B$2:$B$184,0))</definedName>
    <definedName name="lookup1B11" localSheetId="58">INDEX('Seznam karet'!#REF!,MATCH('[2]ASISTENT BODOVANI'!$B$12,'Seznam karet'!$B$2:$B$187,0))</definedName>
    <definedName name="lookup1B11">INDEX('[3]Seznam karet'!$D$2:$D$188,MATCH('[3]ASISTENT BODOVANI'!$B$12,'[3]Seznam karet'!$B$2:$B$188,0))</definedName>
    <definedName name="lookup1B12" localSheetId="2">INDEX('[1]Seznam karet'!$D$2:$D$184,MATCH('[1]ASISTENT BODOVANI'!$B$13,'[1]Seznam karet'!$B$2:$B$184,0))</definedName>
    <definedName name="lookup1B12" localSheetId="58">INDEX('Seznam karet'!#REF!,MATCH('[2]ASISTENT BODOVANI'!$B$13,'Seznam karet'!$B$2:$B$187,0))</definedName>
    <definedName name="lookup1B12">INDEX('[3]Seznam karet'!$D$2:$D$188,MATCH('[3]ASISTENT BODOVANI'!$B$13,'[3]Seznam karet'!$B$2:$B$188,0))</definedName>
    <definedName name="lookup1B13" localSheetId="2">INDEX('[1]Seznam karet'!$D$2:$D$184,MATCH('[1]ASISTENT BODOVANI'!$B$14,'[1]Seznam karet'!$B$2:$B$184,0))</definedName>
    <definedName name="lookup1B13" localSheetId="58">INDEX('Seznam karet'!#REF!,MATCH('[2]ASISTENT BODOVANI'!$B$14,'Seznam karet'!$B$2:$B$187,0))</definedName>
    <definedName name="lookup1B13">INDEX('[3]Seznam karet'!$D$2:$D$188,MATCH('[3]ASISTENT BODOVANI'!$B$14,'[3]Seznam karet'!$B$2:$B$188,0))</definedName>
    <definedName name="lookup1B14" localSheetId="2">INDEX('[1]Seznam karet'!$D$2:$D$184,MATCH('[1]ASISTENT BODOVANI'!$B$15,'[1]Seznam karet'!$B$2:$B$184,0))</definedName>
    <definedName name="lookup1B14" localSheetId="58">INDEX('Seznam karet'!#REF!,MATCH('[2]ASISTENT BODOVANI'!$B$15,'Seznam karet'!$B$2:$B$187,0))</definedName>
    <definedName name="lookup1B14">INDEX('[3]Seznam karet'!$D$2:$D$188,MATCH('[3]ASISTENT BODOVANI'!$B$15,'[3]Seznam karet'!$B$2:$B$188,0))</definedName>
    <definedName name="lookup1B15" localSheetId="2">INDEX('[1]Seznam karet'!$D$2:$D$184,MATCH('[1]ASISTENT BODOVANI'!$B$16,'[1]Seznam karet'!$B$2:$B$184,0))</definedName>
    <definedName name="lookup1B15" localSheetId="58">INDEX('Seznam karet'!#REF!,MATCH('[2]ASISTENT BODOVANI'!$B$16,'Seznam karet'!$B$2:$B$187,0))</definedName>
    <definedName name="lookup1B15">INDEX('[3]Seznam karet'!$D$2:$D$188,MATCH('[3]ASISTENT BODOVANI'!$B$16,'[3]Seznam karet'!$B$2:$B$188,0))</definedName>
    <definedName name="lookup1B16" localSheetId="2">INDEX('[1]Seznam karet'!$D$2:$D$184,MATCH('[1]ASISTENT BODOVANI'!$B$17,'[1]Seznam karet'!$B$2:$B$184,0))</definedName>
    <definedName name="lookup1B16" localSheetId="58">INDEX('Seznam karet'!#REF!,MATCH('[2]ASISTENT BODOVANI'!$B$17,'Seznam karet'!$B$2:$B$187,0))</definedName>
    <definedName name="lookup1B16">INDEX('[3]Seznam karet'!$D$2:$D$188,MATCH('[3]ASISTENT BODOVANI'!$B$17,'[3]Seznam karet'!$B$2:$B$188,0))</definedName>
    <definedName name="lookup1B17" localSheetId="2">INDEX('[1]Seznam karet'!$D$2:$D$184,MATCH('[1]ASISTENT BODOVANI'!$B$18,'[1]Seznam karet'!$B$2:$B$184,0))</definedName>
    <definedName name="lookup1B17" localSheetId="58">INDEX('Seznam karet'!#REF!,MATCH('[2]ASISTENT BODOVANI'!$B$18,'Seznam karet'!$B$2:$B$187,0))</definedName>
    <definedName name="lookup1B17">INDEX('[3]Seznam karet'!$D$2:$D$188,MATCH('[3]ASISTENT BODOVANI'!$B$18,'[3]Seznam karet'!$B$2:$B$188,0))</definedName>
    <definedName name="lookup1B18" localSheetId="2">INDEX('[1]Seznam karet'!$D$2:$D$184,MATCH('[1]ASISTENT BODOVANI'!$B$19,'[1]Seznam karet'!$B$2:$B$184,0))</definedName>
    <definedName name="lookup1B18" localSheetId="58">INDEX('Seznam karet'!#REF!,MATCH('[2]ASISTENT BODOVANI'!$B$19,'Seznam karet'!$B$2:$B$187,0))</definedName>
    <definedName name="lookup1B18">INDEX('[3]Seznam karet'!$D$2:$D$188,MATCH('[3]ASISTENT BODOVANI'!$B$19,'[3]Seznam karet'!$B$2:$B$188,0))</definedName>
    <definedName name="lookup1B19" localSheetId="2">INDEX('[1]Seznam karet'!$D$2:$D$184,MATCH('[1]ASISTENT BODOVANI'!$B$20,'[1]Seznam karet'!$B$2:$B$184,0))</definedName>
    <definedName name="lookup1B19" localSheetId="58">INDEX('Seznam karet'!#REF!,MATCH('[2]ASISTENT BODOVANI'!$B$20,'Seznam karet'!$B$2:$B$187,0))</definedName>
    <definedName name="lookup1B19">INDEX('[3]Seznam karet'!$D$2:$D$188,MATCH('[3]ASISTENT BODOVANI'!$B$20,'[3]Seznam karet'!$B$2:$B$188,0))</definedName>
    <definedName name="lookup1B20" localSheetId="2">INDEX('[1]Seznam karet'!$D$2:$D$184,MATCH('[1]ASISTENT BODOVANI'!$B$21,'[1]Seznam karet'!$B$2:$B$184,0))</definedName>
    <definedName name="lookup1B20" localSheetId="58">INDEX('Seznam karet'!#REF!,MATCH('[2]ASISTENT BODOVANI'!$B$21,'Seznam karet'!$B$2:$B$187,0))</definedName>
    <definedName name="lookup1B20">INDEX('[3]Seznam karet'!$D$2:$D$188,MATCH('[3]ASISTENT BODOVANI'!$B$21,'[3]Seznam karet'!$B$2:$B$188,0))</definedName>
    <definedName name="lookup1B21" localSheetId="2">INDEX('[1]Seznam karet'!$D$2:$D$184,MATCH('[1]ASISTENT BODOVANI'!$B$22,'[1]Seznam karet'!$B$2:$B$184,0))</definedName>
    <definedName name="lookup1B21" localSheetId="58">INDEX('Seznam karet'!#REF!,MATCH('[2]ASISTENT BODOVANI'!$B$22,'Seznam karet'!$B$2:$B$187,0))</definedName>
    <definedName name="lookup1B21">INDEX('[3]Seznam karet'!$D$2:$D$188,MATCH('[3]ASISTENT BODOVANI'!$B$22,'[3]Seznam karet'!$B$2:$B$188,0))</definedName>
    <definedName name="lookup1B22" localSheetId="2">INDEX('[1]Seznam karet'!$D$2:$D$184,MATCH('[1]ASISTENT BODOVANI'!$B$23,'[1]Seznam karet'!$B$2:$B$184,0))</definedName>
    <definedName name="lookup1B22" localSheetId="58">INDEX('Seznam karet'!#REF!,MATCH('[2]ASISTENT BODOVANI'!$B$23,'Seznam karet'!$B$2:$B$187,0))</definedName>
    <definedName name="lookup1B22">INDEX('[3]Seznam karet'!$D$2:$D$188,MATCH('[3]ASISTENT BODOVANI'!$B$23,'[3]Seznam karet'!$B$2:$B$188,0))</definedName>
    <definedName name="lookup1B23" localSheetId="2">INDEX('[1]Seznam karet'!$D$2:$D$184,MATCH('[1]ASISTENT BODOVANI'!$B$24,'[1]Seznam karet'!$B$2:$B$184,0))</definedName>
    <definedName name="lookup1B23" localSheetId="58">INDEX('Seznam karet'!#REF!,MATCH('[2]ASISTENT BODOVANI'!$B$24,'Seznam karet'!$B$2:$B$187,0))</definedName>
    <definedName name="lookup1B23">INDEX('[3]Seznam karet'!$D$2:$D$188,MATCH('[3]ASISTENT BODOVANI'!$B$24,'[3]Seznam karet'!$B$2:$B$188,0))</definedName>
    <definedName name="lookup1B24" localSheetId="2">INDEX('[1]Seznam karet'!$D$2:$D$184,MATCH('[1]ASISTENT BODOVANI'!$B$25,'[1]Seznam karet'!$B$2:$B$184,0))</definedName>
    <definedName name="lookup1B24" localSheetId="58">INDEX('Seznam karet'!#REF!,MATCH('[2]ASISTENT BODOVANI'!$B$25,'Seznam karet'!$B$2:$B$187,0))</definedName>
    <definedName name="lookup1B24">INDEX('[3]Seznam karet'!$D$2:$D$188,MATCH('[3]ASISTENT BODOVANI'!$B$25,'[3]Seznam karet'!$B$2:$B$188,0))</definedName>
    <definedName name="lookup1B25" localSheetId="2">INDEX('[1]Seznam karet'!$D$2:$D$184,MATCH('[1]ASISTENT BODOVANI'!$B$26,'[1]Seznam karet'!$B$2:$B$184,0))</definedName>
    <definedName name="lookup1B25" localSheetId="58">INDEX('Seznam karet'!#REF!,MATCH('[2]ASISTENT BODOVANI'!$B$26,'Seznam karet'!$B$2:$B$187,0))</definedName>
    <definedName name="lookup1B25">INDEX('[3]Seznam karet'!$D$2:$D$188,MATCH('[3]ASISTENT BODOVANI'!$B$26,'[3]Seznam karet'!$B$2:$B$188,0))</definedName>
    <definedName name="lookup1B4" localSheetId="2">INDEX('[1]Seznam karet'!$D$2:$D$184,MATCH('[1]ASISTENT BODOVANI'!$B$5,'[1]Seznam karet'!$B$2:$B$184,0))</definedName>
    <definedName name="lookup1B4" localSheetId="58">INDEX('Seznam karet'!#REF!,MATCH('[2]ASISTENT BODOVANI'!$B$5,'Seznam karet'!$B$2:$B$187,0))</definedName>
    <definedName name="lookup1B4">INDEX('[3]Seznam karet'!$D$2:$D$188,MATCH('[3]ASISTENT BODOVANI'!$B$5,'[3]Seznam karet'!$B$2:$B$188,0))</definedName>
    <definedName name="lookup1B5" localSheetId="2">INDEX('[1]Seznam karet'!$D$2:$D$184,MATCH('[1]ASISTENT BODOVANI'!$B$6,'[1]Seznam karet'!$B$2:$B$184,0))</definedName>
    <definedName name="lookup1B5" localSheetId="58">INDEX('Seznam karet'!#REF!,MATCH('[2]ASISTENT BODOVANI'!$B$6,'Seznam karet'!$B$2:$B$187,0))</definedName>
    <definedName name="lookup1B5">INDEX('[3]Seznam karet'!$D$2:$D$188,MATCH('[3]ASISTENT BODOVANI'!$B$6,'[3]Seznam karet'!$B$2:$B$188,0))</definedName>
    <definedName name="lookup1B6" localSheetId="2">INDEX('[1]Seznam karet'!$D$2:$D$184,MATCH('[1]ASISTENT BODOVANI'!$B$7,'[1]Seznam karet'!$B$2:$B$184,0))</definedName>
    <definedName name="lookup1B6" localSheetId="58">INDEX('Seznam karet'!#REF!,MATCH('[2]ASISTENT BODOVANI'!$B$7,'Seznam karet'!$B$2:$B$187,0))</definedName>
    <definedName name="lookup1B6">INDEX('[3]Seznam karet'!$D$2:$D$188,MATCH('[3]ASISTENT BODOVANI'!$B$7,'[3]Seznam karet'!$B$2:$B$188,0))</definedName>
    <definedName name="lookup1B7" localSheetId="2">INDEX('[1]Seznam karet'!$D$2:$D$184,MATCH('[1]ASISTENT BODOVANI'!$B$8,'[1]Seznam karet'!$B$2:$B$184,0))</definedName>
    <definedName name="lookup1B7" localSheetId="58">INDEX('Seznam karet'!#REF!,MATCH('[2]ASISTENT BODOVANI'!$B$8,'Seznam karet'!$B$2:$B$187,0))</definedName>
    <definedName name="lookup1B7">INDEX('[3]Seznam karet'!$D$2:$D$188,MATCH('[3]ASISTENT BODOVANI'!$B$8,'[3]Seznam karet'!$B$2:$B$188,0))</definedName>
    <definedName name="lookup1B8" localSheetId="2">INDEX('[1]Seznam karet'!$D$2:$D$184,MATCH('[1]ASISTENT BODOVANI'!$B$9,'[1]Seznam karet'!$B$2:$B$184,0))</definedName>
    <definedName name="lookup1B8" localSheetId="58">INDEX('Seznam karet'!#REF!,MATCH('[2]ASISTENT BODOVANI'!$B$9,'Seznam karet'!$B$2:$B$187,0))</definedName>
    <definedName name="lookup1B8">INDEX('[3]Seznam karet'!$D$2:$D$188,MATCH('[3]ASISTENT BODOVANI'!$B$9,'[3]Seznam karet'!$B$2:$B$188,0))</definedName>
    <definedName name="lookup1B9" localSheetId="2">INDEX('[1]Seznam karet'!$D$2:$D$184,MATCH('[1]ASISTENT BODOVANI'!$B$10,'[1]Seznam karet'!$B$2:$B$184,0))</definedName>
    <definedName name="lookup1B9" localSheetId="58">INDEX('Seznam karet'!#REF!,MATCH('[2]ASISTENT BODOVANI'!$B$10,'Seznam karet'!$B$2:$B$187,0))</definedName>
    <definedName name="lookup1B9">INDEX('[3]Seznam karet'!$D$2:$D$188,MATCH('[3]ASISTENT BODOVANI'!$B$10,'[3]Seznam karet'!$B$2:$B$188,0))</definedName>
    <definedName name="lookup2B10" localSheetId="2">INDEX('[1]Seznam karet'!$E$2:$E$184,MATCH('[1]ASISTENT BODOVANI'!$B$11,'[1]Seznam karet'!$B$2:$B$184,0))</definedName>
    <definedName name="lookup2B10" localSheetId="58">INDEX('Seznam karet'!#REF!,MATCH('[2]ASISTENT BODOVANI'!$B$11,'Seznam karet'!$B$2:$B$187,0))</definedName>
    <definedName name="lookup2B10">INDEX('[3]Seznam karet'!$E$2:$E$188,MATCH('[3]ASISTENT BODOVANI'!$B$11,'[3]Seznam karet'!$B$2:$B$188,0))</definedName>
    <definedName name="lookup2B11" localSheetId="2">INDEX('[1]Seznam karet'!$E$2:$E$184,MATCH('[1]ASISTENT BODOVANI'!$B$12,'[1]Seznam karet'!$B$2:$B$184,0))</definedName>
    <definedName name="lookup2B11" localSheetId="58">INDEX('Seznam karet'!#REF!,MATCH('[2]ASISTENT BODOVANI'!$B$12,'Seznam karet'!$B$2:$B$187,0))</definedName>
    <definedName name="lookup2B11">INDEX('[3]Seznam karet'!$E$2:$E$188,MATCH('[3]ASISTENT BODOVANI'!$B$12,'[3]Seznam karet'!$B$2:$B$188,0))</definedName>
    <definedName name="lookup2B12" localSheetId="2">INDEX('[1]Seznam karet'!$E$2:$E$184,MATCH('[1]ASISTENT BODOVANI'!$B$13,'[1]Seznam karet'!$B$2:$B$184,0))</definedName>
    <definedName name="lookup2B12" localSheetId="58">INDEX('Seznam karet'!#REF!,MATCH('[2]ASISTENT BODOVANI'!$B$13,'Seznam karet'!$B$2:$B$187,0))</definedName>
    <definedName name="lookup2B12">INDEX('[3]Seznam karet'!$E$2:$E$188,MATCH('[3]ASISTENT BODOVANI'!$B$13,'[3]Seznam karet'!$B$2:$B$188,0))</definedName>
    <definedName name="lookup2B13" localSheetId="2">INDEX('[1]Seznam karet'!$E$2:$E$184,MATCH('[1]ASISTENT BODOVANI'!$B$14,'[1]Seznam karet'!$B$2:$B$184,0))</definedName>
    <definedName name="lookup2B13" localSheetId="58">INDEX('Seznam karet'!#REF!,MATCH('[2]ASISTENT BODOVANI'!$B$14,'Seznam karet'!$B$2:$B$187,0))</definedName>
    <definedName name="lookup2B13">INDEX('[3]Seznam karet'!$E$2:$E$188,MATCH('[3]ASISTENT BODOVANI'!$B$14,'[3]Seznam karet'!$B$2:$B$188,0))</definedName>
    <definedName name="lookup2B14" localSheetId="2">INDEX('[1]Seznam karet'!$E$2:$E$184,MATCH('[1]ASISTENT BODOVANI'!$B$15,'[1]Seznam karet'!$B$2:$B$184,0))</definedName>
    <definedName name="lookup2B14" localSheetId="58">INDEX('Seznam karet'!#REF!,MATCH('[2]ASISTENT BODOVANI'!$B$15,'Seznam karet'!$B$2:$B$187,0))</definedName>
    <definedName name="lookup2B14">INDEX('[3]Seznam karet'!$E$2:$E$188,MATCH('[3]ASISTENT BODOVANI'!$B$15,'[3]Seznam karet'!$B$2:$B$188,0))</definedName>
    <definedName name="lookup2B15" localSheetId="2">INDEX('[1]Seznam karet'!$E$2:$E$184,MATCH('[1]ASISTENT BODOVANI'!$B$16,'[1]Seznam karet'!$B$2:$B$184,0))</definedName>
    <definedName name="lookup2B15" localSheetId="58">INDEX('Seznam karet'!#REF!,MATCH('[2]ASISTENT BODOVANI'!$B$16,'Seznam karet'!$B$2:$B$187,0))</definedName>
    <definedName name="lookup2B15">INDEX('[3]Seznam karet'!$E$2:$E$188,MATCH('[3]ASISTENT BODOVANI'!$B$16,'[3]Seznam karet'!$B$2:$B$188,0))</definedName>
    <definedName name="lookup2B16" localSheetId="2">INDEX('[1]Seznam karet'!$E$2:$E$184,MATCH('[1]ASISTENT BODOVANI'!$B$17,'[1]Seznam karet'!$B$2:$B$184,0))</definedName>
    <definedName name="lookup2B16" localSheetId="58">INDEX('Seznam karet'!#REF!,MATCH('[2]ASISTENT BODOVANI'!$B$17,'Seznam karet'!$B$2:$B$187,0))</definedName>
    <definedName name="lookup2B16">INDEX('[3]Seznam karet'!$E$2:$E$188,MATCH('[3]ASISTENT BODOVANI'!$B$17,'[3]Seznam karet'!$B$2:$B$188,0))</definedName>
    <definedName name="lookup2B17" localSheetId="2">INDEX('[1]Seznam karet'!$E$2:$E$184,MATCH('[1]ASISTENT BODOVANI'!$B$18,'[1]Seznam karet'!$B$2:$B$184,0))</definedName>
    <definedName name="lookup2B17" localSheetId="58">INDEX('Seznam karet'!#REF!,MATCH('[2]ASISTENT BODOVANI'!$B$18,'Seznam karet'!$B$2:$B$187,0))</definedName>
    <definedName name="lookup2B17">INDEX('[3]Seznam karet'!$E$2:$E$188,MATCH('[3]ASISTENT BODOVANI'!$B$18,'[3]Seznam karet'!$B$2:$B$188,0))</definedName>
    <definedName name="lookup2B18" localSheetId="2">INDEX('[1]Seznam karet'!$E$2:$E$184,MATCH('[1]ASISTENT BODOVANI'!$B$19,'[1]Seznam karet'!$B$2:$B$184,0))</definedName>
    <definedName name="lookup2B18" localSheetId="58">INDEX('Seznam karet'!#REF!,MATCH('[2]ASISTENT BODOVANI'!$B$19,'Seznam karet'!$B$2:$B$187,0))</definedName>
    <definedName name="lookup2B18">INDEX('[3]Seznam karet'!$E$2:$E$188,MATCH('[3]ASISTENT BODOVANI'!$B$19,'[3]Seznam karet'!$B$2:$B$188,0))</definedName>
    <definedName name="lookup2B19" localSheetId="2">INDEX('[1]Seznam karet'!$E$2:$E$184,MATCH('[1]ASISTENT BODOVANI'!$B$20,'[1]Seznam karet'!$B$2:$B$184,0))</definedName>
    <definedName name="lookup2B19" localSheetId="58">INDEX('Seznam karet'!#REF!,MATCH('[2]ASISTENT BODOVANI'!$B$20,'Seznam karet'!$B$2:$B$187,0))</definedName>
    <definedName name="lookup2B19">INDEX('[3]Seznam karet'!$E$2:$E$188,MATCH('[3]ASISTENT BODOVANI'!$B$20,'[3]Seznam karet'!$B$2:$B$188,0))</definedName>
    <definedName name="lookup2B2" localSheetId="2">INDEX('[1]Seznam karet'!$E$2:$E$184,MATCH('[1]ASISTENT BODOVANI'!$B$3,'[1]Seznam karet'!$B$2:$B$184,0))</definedName>
    <definedName name="lookup2B2" localSheetId="58">INDEX('Seznam karet'!#REF!,MATCH('[2]ASISTENT BODOVANI'!$B$3,'Seznam karet'!$B$2:$B$187,0))</definedName>
    <definedName name="lookup2B2">INDEX('[3]Seznam karet'!$E$2:$E$188,MATCH('[3]ASISTENT BODOVANI'!$B$3,'[3]Seznam karet'!$B$2:$B$188,0))</definedName>
    <definedName name="lookup2B20" localSheetId="2">INDEX('[1]Seznam karet'!$E$2:$E$184,MATCH('[1]ASISTENT BODOVANI'!$B$21,'[1]Seznam karet'!$B$2:$B$184,0))</definedName>
    <definedName name="lookup2B20" localSheetId="58">INDEX('Seznam karet'!#REF!,MATCH('[2]ASISTENT BODOVANI'!$B$21,'Seznam karet'!$B$2:$B$187,0))</definedName>
    <definedName name="lookup2B20">INDEX('[3]Seznam karet'!$E$2:$E$188,MATCH('[3]ASISTENT BODOVANI'!$B$21,'[3]Seznam karet'!$B$2:$B$188,0))</definedName>
    <definedName name="lookup2B21" localSheetId="2">INDEX('[1]Seznam karet'!$E$2:$E$184,MATCH('[1]ASISTENT BODOVANI'!$B$22,'[1]Seznam karet'!$B$2:$B$184,0))</definedName>
    <definedName name="lookup2B21" localSheetId="58">INDEX('Seznam karet'!#REF!,MATCH('[2]ASISTENT BODOVANI'!$B$22,'Seznam karet'!$B$2:$B$187,0))</definedName>
    <definedName name="lookup2B21">INDEX('[3]Seznam karet'!$E$2:$E$188,MATCH('[3]ASISTENT BODOVANI'!$B$22,'[3]Seznam karet'!$B$2:$B$188,0))</definedName>
    <definedName name="lookup2B22" localSheetId="2">INDEX('[1]Seznam karet'!$E$2:$E$184,MATCH('[1]ASISTENT BODOVANI'!$B$23,'[1]Seznam karet'!$B$2:$B$184,0))</definedName>
    <definedName name="lookup2B22" localSheetId="58">INDEX('Seznam karet'!#REF!,MATCH('[2]ASISTENT BODOVANI'!$B$23,'Seznam karet'!$B$2:$B$187,0))</definedName>
    <definedName name="lookup2B22">INDEX('[3]Seznam karet'!$E$2:$E$188,MATCH('[3]ASISTENT BODOVANI'!$B$23,'[3]Seznam karet'!$B$2:$B$188,0))</definedName>
    <definedName name="lookup2B23" localSheetId="2">INDEX('[1]Seznam karet'!$E$2:$E$184,MATCH('[1]ASISTENT BODOVANI'!$B$24,'[1]Seznam karet'!$B$2:$B$184,0))</definedName>
    <definedName name="lookup2B23" localSheetId="58">INDEX('Seznam karet'!#REF!,MATCH('[2]ASISTENT BODOVANI'!$B$24,'Seznam karet'!$B$2:$B$187,0))</definedName>
    <definedName name="lookup2B23">INDEX('[3]Seznam karet'!$E$2:$E$188,MATCH('[3]ASISTENT BODOVANI'!$B$24,'[3]Seznam karet'!$B$2:$B$188,0))</definedName>
    <definedName name="lookup2B24" localSheetId="2">INDEX('[1]Seznam karet'!$E$2:$E$184,MATCH('[1]ASISTENT BODOVANI'!$B$25,'[1]Seznam karet'!$B$2:$B$184,0))</definedName>
    <definedName name="lookup2B24" localSheetId="58">INDEX('Seznam karet'!#REF!,MATCH('[2]ASISTENT BODOVANI'!$B$25,'Seznam karet'!$B$2:$B$187,0))</definedName>
    <definedName name="lookup2B24">INDEX('[3]Seznam karet'!$E$2:$E$188,MATCH('[3]ASISTENT BODOVANI'!$B$25,'[3]Seznam karet'!$B$2:$B$188,0))</definedName>
    <definedName name="lookup2B25" localSheetId="2">INDEX('[1]Seznam karet'!$E$2:$E$184,MATCH('[1]ASISTENT BODOVANI'!$B$26,'[1]Seznam karet'!$B$2:$B$184,0))</definedName>
    <definedName name="lookup2B25" localSheetId="58">INDEX('Seznam karet'!#REF!,MATCH('[2]ASISTENT BODOVANI'!$B$26,'Seznam karet'!$B$2:$B$187,0))</definedName>
    <definedName name="lookup2B25">INDEX('[3]Seznam karet'!$E$2:$E$188,MATCH('[3]ASISTENT BODOVANI'!$B$26,'[3]Seznam karet'!$B$2:$B$188,0))</definedName>
    <definedName name="lookup2B3" localSheetId="2">INDEX('[1]Seznam karet'!$E$2:$E$184,MATCH('[1]ASISTENT BODOVANI'!$B$4,'[1]Seznam karet'!$B$2:$B$184,0))</definedName>
    <definedName name="lookup2B3" localSheetId="58">INDEX('Seznam karet'!#REF!,MATCH('[2]ASISTENT BODOVANI'!$B$4,'Seznam karet'!$B$2:$B$187,0))</definedName>
    <definedName name="lookup2B3">INDEX('[3]Seznam karet'!$E$2:$E$188,MATCH('[3]ASISTENT BODOVANI'!$B$4,'[3]Seznam karet'!$B$2:$B$188,0))</definedName>
    <definedName name="lookup2B4" localSheetId="2">INDEX('[1]Seznam karet'!$E$2:$E$184,MATCH('[1]ASISTENT BODOVANI'!$B$5,'[1]Seznam karet'!$B$2:$B$184,0))</definedName>
    <definedName name="lookup2B4" localSheetId="58">INDEX('Seznam karet'!#REF!,MATCH('[2]ASISTENT BODOVANI'!$B$5,'Seznam karet'!$B$2:$B$187,0))</definedName>
    <definedName name="lookup2B4">INDEX('[3]Seznam karet'!$E$2:$E$188,MATCH('[3]ASISTENT BODOVANI'!$B$5,'[3]Seznam karet'!$B$2:$B$188,0))</definedName>
    <definedName name="lookup2B5" localSheetId="2">INDEX('[1]Seznam karet'!$E$2:$E$184,MATCH('[1]ASISTENT BODOVANI'!$B$6,'[1]Seznam karet'!$B$2:$B$184,0))</definedName>
    <definedName name="lookup2B5" localSheetId="58">INDEX('Seznam karet'!#REF!,MATCH('[2]ASISTENT BODOVANI'!$B$6,'Seznam karet'!$B$2:$B$187,0))</definedName>
    <definedName name="lookup2B5">INDEX('[3]Seznam karet'!$E$2:$E$188,MATCH('[3]ASISTENT BODOVANI'!$B$6,'[3]Seznam karet'!$B$2:$B$188,0))</definedName>
    <definedName name="lookup2B6" localSheetId="2">INDEX('[1]Seznam karet'!$E$2:$E$184,MATCH('[1]ASISTENT BODOVANI'!$B$7,'[1]Seznam karet'!$B$2:$B$184,0))</definedName>
    <definedName name="lookup2B6" localSheetId="58">INDEX('Seznam karet'!#REF!,MATCH('[2]ASISTENT BODOVANI'!$B$7,'Seznam karet'!$B$2:$B$187,0))</definedName>
    <definedName name="lookup2B6">INDEX('[3]Seznam karet'!$E$2:$E$188,MATCH('[3]ASISTENT BODOVANI'!$B$7,'[3]Seznam karet'!$B$2:$B$188,0))</definedName>
    <definedName name="lookup2B7" localSheetId="2">INDEX('[1]Seznam karet'!$E$2:$E$184,MATCH('[1]ASISTENT BODOVANI'!$B$8,'[1]Seznam karet'!$B$2:$B$184,0))</definedName>
    <definedName name="lookup2B7" localSheetId="58">INDEX('Seznam karet'!#REF!,MATCH('[2]ASISTENT BODOVANI'!$B$8,'Seznam karet'!$B$2:$B$187,0))</definedName>
    <definedName name="lookup2B7">INDEX('[3]Seznam karet'!$E$2:$E$188,MATCH('[3]ASISTENT BODOVANI'!$B$8,'[3]Seznam karet'!$B$2:$B$188,0))</definedName>
    <definedName name="lookup2B8" localSheetId="2">INDEX('[1]Seznam karet'!$E$2:$E$184,MATCH('[1]ASISTENT BODOVANI'!$B$9,'[1]Seznam karet'!$B$2:$B$184,0))</definedName>
    <definedName name="lookup2B8" localSheetId="58">INDEX('Seznam karet'!#REF!,MATCH('[2]ASISTENT BODOVANI'!$B$9,'Seznam karet'!$B$2:$B$187,0))</definedName>
    <definedName name="lookup2B8">INDEX('[3]Seznam karet'!$E$2:$E$188,MATCH('[3]ASISTENT BODOVANI'!$B$9,'[3]Seznam karet'!$B$2:$B$188,0))</definedName>
    <definedName name="lookup2B9" localSheetId="2">INDEX('[1]Seznam karet'!$E$2:$E$184,MATCH('[1]ASISTENT BODOVANI'!$B$10,'[1]Seznam karet'!$B$2:$B$184,0))</definedName>
    <definedName name="lookup2B9" localSheetId="58">INDEX('Seznam karet'!#REF!,MATCH('[2]ASISTENT BODOVANI'!$B$10,'Seznam karet'!$B$2:$B$187,0))</definedName>
    <definedName name="lookup2B9">INDEX('[3]Seznam karet'!$E$2:$E$188,MATCH('[3]ASISTENT BODOVANI'!$B$10,'[3]Seznam karet'!$B$2:$B$188,0))</definedName>
    <definedName name="_xlnm.Print_Area" localSheetId="5">'BODOVKA RO-1'!$A$1:$S$42</definedName>
    <definedName name="_xlnm.Print_Area" localSheetId="6">'BODOVKA RO-2'!$A$1:$S$42</definedName>
    <definedName name="_xlnm.Print_Area" localSheetId="7">'BODOVKA RO-3'!$A$1:$S$43</definedName>
    <definedName name="_xlnm.Print_Area" localSheetId="3">'BODOVKA RO-V'!$A$2:$R$42</definedName>
    <definedName name="_xlnm.Print_Area" localSheetId="4">'BODOVKA RO-Z'!$A$2:$R$42</definedName>
    <definedName name="_xlnm.Print_Area" localSheetId="1">'výsledková listina'!$A$1:$I$62</definedName>
    <definedName name="OBR" localSheetId="2">VLOOKUP('[1]ASISTENT BODOVANI'!XFB1048574,'[1]Seznam karet'!$B:$D,3,0)</definedName>
    <definedName name="OBR" localSheetId="58">VLOOKUP('[2]ASISTENT BODOVANI'!XFB1048574,'Seznam karet'!$B:$C,3,0)</definedName>
    <definedName name="OBR">VLOOKUP('[3]ASISTENT BODOVANI'!XFB1048574,'[3]Seznam karet'!$B:$D,3,0)</definedName>
    <definedName name="START" localSheetId="18">#REF!</definedName>
    <definedName name="START" localSheetId="20">#REF!</definedName>
    <definedName name="START" localSheetId="21">#REF!</definedName>
    <definedName name="START" localSheetId="23">#REF!</definedName>
    <definedName name="START" localSheetId="24">#REF!</definedName>
    <definedName name="START" localSheetId="26">#REF!</definedName>
    <definedName name="START" localSheetId="9">#REF!</definedName>
    <definedName name="START" localSheetId="27">#REF!</definedName>
    <definedName name="START" localSheetId="29">#REF!</definedName>
    <definedName name="START" localSheetId="31">#REF!</definedName>
    <definedName name="START" localSheetId="32">#REF!</definedName>
    <definedName name="START" localSheetId="34">#REF!</definedName>
    <definedName name="START" localSheetId="35">#REF!</definedName>
    <definedName name="START" localSheetId="10">#REF!</definedName>
    <definedName name="START" localSheetId="37">#REF!</definedName>
    <definedName name="START" localSheetId="38">#REF!</definedName>
    <definedName name="START" localSheetId="40">#REF!</definedName>
    <definedName name="START" localSheetId="42">#REF!</definedName>
    <definedName name="START" localSheetId="43">#REF!</definedName>
    <definedName name="START" localSheetId="45">#REF!</definedName>
    <definedName name="START" localSheetId="46">#REF!</definedName>
    <definedName name="START" localSheetId="48">#REF!</definedName>
    <definedName name="START" localSheetId="49">#REF!</definedName>
    <definedName name="START" localSheetId="51">#REF!</definedName>
    <definedName name="START" localSheetId="52">#REF!</definedName>
    <definedName name="START" localSheetId="53">#REF!</definedName>
    <definedName name="START" localSheetId="55">#REF!</definedName>
    <definedName name="START" localSheetId="56">#REF!</definedName>
    <definedName name="START" localSheetId="12">#REF!</definedName>
    <definedName name="START" localSheetId="57">#REF!</definedName>
    <definedName name="START" localSheetId="13">#REF!</definedName>
    <definedName name="START" localSheetId="15">#REF!</definedName>
    <definedName name="START" localSheetId="16">#REF!</definedName>
    <definedName name="START" localSheetId="5">#REF!</definedName>
    <definedName name="START" localSheetId="6">#REF!</definedName>
    <definedName name="START" localSheetId="7">#REF!</definedName>
    <definedName name="START" localSheetId="3">#REF!</definedName>
    <definedName name="START" localSheetId="4">#REF!</definedName>
    <definedName name="START" localSheetId="2">#REF!</definedName>
    <definedName name="START" localSheetId="58">#REF!</definedName>
    <definedName name="START">#REF!</definedName>
    <definedName name="STARTOVKA" localSheetId="18">#REF!</definedName>
    <definedName name="STARTOVKA" localSheetId="20">#REF!</definedName>
    <definedName name="STARTOVKA" localSheetId="21">#REF!</definedName>
    <definedName name="STARTOVKA" localSheetId="23">#REF!</definedName>
    <definedName name="STARTOVKA" localSheetId="24">#REF!</definedName>
    <definedName name="STARTOVKA" localSheetId="26">#REF!</definedName>
    <definedName name="STARTOVKA" localSheetId="9">#REF!</definedName>
    <definedName name="STARTOVKA" localSheetId="27">#REF!</definedName>
    <definedName name="STARTOVKA" localSheetId="29">#REF!</definedName>
    <definedName name="STARTOVKA" localSheetId="31">#REF!</definedName>
    <definedName name="STARTOVKA" localSheetId="32">#REF!</definedName>
    <definedName name="STARTOVKA" localSheetId="34">#REF!</definedName>
    <definedName name="STARTOVKA" localSheetId="35">#REF!</definedName>
    <definedName name="STARTOVKA" localSheetId="10">#REF!</definedName>
    <definedName name="STARTOVKA" localSheetId="37">#REF!</definedName>
    <definedName name="STARTOVKA" localSheetId="38">#REF!</definedName>
    <definedName name="STARTOVKA" localSheetId="40">#REF!</definedName>
    <definedName name="STARTOVKA" localSheetId="42">#REF!</definedName>
    <definedName name="STARTOVKA" localSheetId="43">#REF!</definedName>
    <definedName name="STARTOVKA" localSheetId="45">#REF!</definedName>
    <definedName name="STARTOVKA" localSheetId="46">#REF!</definedName>
    <definedName name="STARTOVKA" localSheetId="48">#REF!</definedName>
    <definedName name="STARTOVKA" localSheetId="49">#REF!</definedName>
    <definedName name="STARTOVKA" localSheetId="51">#REF!</definedName>
    <definedName name="STARTOVKA" localSheetId="52">#REF!</definedName>
    <definedName name="STARTOVKA" localSheetId="53">#REF!</definedName>
    <definedName name="STARTOVKA" localSheetId="55">#REF!</definedName>
    <definedName name="STARTOVKA" localSheetId="56">#REF!</definedName>
    <definedName name="STARTOVKA" localSheetId="12">#REF!</definedName>
    <definedName name="STARTOVKA" localSheetId="57">#REF!</definedName>
    <definedName name="STARTOVKA" localSheetId="13">#REF!</definedName>
    <definedName name="STARTOVKA" localSheetId="15">#REF!</definedName>
    <definedName name="STARTOVKA" localSheetId="16">#REF!</definedName>
    <definedName name="STARTOVKA" localSheetId="5">#REF!</definedName>
    <definedName name="STARTOVKA" localSheetId="6">#REF!</definedName>
    <definedName name="STARTOVKA" localSheetId="7">#REF!</definedName>
    <definedName name="STARTOVKA" localSheetId="3">#REF!</definedName>
    <definedName name="STARTOVKA" localSheetId="4">#REF!</definedName>
    <definedName name="STARTOVKA" localSheetId="2">#REF!</definedName>
    <definedName name="STARTOVKA">#REF!</definedName>
    <definedName name="ý" localSheetId="18">#REF!</definedName>
    <definedName name="ý" localSheetId="20">#REF!</definedName>
    <definedName name="ý" localSheetId="21">#REF!</definedName>
    <definedName name="ý" localSheetId="23">#REF!</definedName>
    <definedName name="ý" localSheetId="24">#REF!</definedName>
    <definedName name="ý" localSheetId="26">#REF!</definedName>
    <definedName name="ý" localSheetId="9">#REF!</definedName>
    <definedName name="ý" localSheetId="27">#REF!</definedName>
    <definedName name="ý" localSheetId="29">#REF!</definedName>
    <definedName name="ý" localSheetId="31">#REF!</definedName>
    <definedName name="ý" localSheetId="32">#REF!</definedName>
    <definedName name="ý" localSheetId="34">#REF!</definedName>
    <definedName name="ý" localSheetId="35">#REF!</definedName>
    <definedName name="ý" localSheetId="10">#REF!</definedName>
    <definedName name="ý" localSheetId="37">#REF!</definedName>
    <definedName name="ý" localSheetId="38">#REF!</definedName>
    <definedName name="ý" localSheetId="40">#REF!</definedName>
    <definedName name="ý" localSheetId="42">#REF!</definedName>
    <definedName name="ý" localSheetId="43">#REF!</definedName>
    <definedName name="ý" localSheetId="45">#REF!</definedName>
    <definedName name="ý" localSheetId="46">#REF!</definedName>
    <definedName name="ý" localSheetId="48">#REF!</definedName>
    <definedName name="ý" localSheetId="49">#REF!</definedName>
    <definedName name="ý" localSheetId="51">#REF!</definedName>
    <definedName name="ý" localSheetId="52">#REF!</definedName>
    <definedName name="ý" localSheetId="53">#REF!</definedName>
    <definedName name="ý" localSheetId="55">#REF!</definedName>
    <definedName name="ý" localSheetId="56">#REF!</definedName>
    <definedName name="ý" localSheetId="12">#REF!</definedName>
    <definedName name="ý" localSheetId="57">#REF!</definedName>
    <definedName name="ý" localSheetId="13">#REF!</definedName>
    <definedName name="ý" localSheetId="15">#REF!</definedName>
    <definedName name="ý" localSheetId="16">#REF!</definedName>
    <definedName name="ý" localSheetId="5">#REF!</definedName>
    <definedName name="ý" localSheetId="6">#REF!</definedName>
    <definedName name="ý" localSheetId="7">#REF!</definedName>
    <definedName name="ý" localSheetId="3">#REF!</definedName>
    <definedName name="ý" localSheetId="4">#REF!</definedName>
    <definedName name="ý" localSheetId="2">#REF!</definedName>
    <definedName name="ý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D25"/>
  <c r="M37" i="182"/>
  <c r="N37" s="1"/>
  <c r="O37" s="1"/>
  <c r="P37" s="1"/>
  <c r="Q37" s="1"/>
  <c r="R37" s="1"/>
  <c r="M35"/>
  <c r="N35" s="1"/>
  <c r="O35" s="1"/>
  <c r="P35" s="1"/>
  <c r="Q35" s="1"/>
  <c r="R35" s="1"/>
  <c r="M33"/>
  <c r="N33" s="1"/>
  <c r="O33" s="1"/>
  <c r="P33" s="1"/>
  <c r="Q33" s="1"/>
  <c r="R33" s="1"/>
  <c r="M31"/>
  <c r="N31" s="1"/>
  <c r="O31" s="1"/>
  <c r="P31" s="1"/>
  <c r="Q31" s="1"/>
  <c r="R31" s="1"/>
  <c r="M29"/>
  <c r="N29" s="1"/>
  <c r="O29" s="1"/>
  <c r="P29" s="1"/>
  <c r="Q29" s="1"/>
  <c r="R29" s="1"/>
  <c r="M27"/>
  <c r="N27" s="1"/>
  <c r="O27" s="1"/>
  <c r="P27" s="1"/>
  <c r="Q27" s="1"/>
  <c r="R27" s="1"/>
  <c r="M25"/>
  <c r="N25" s="1"/>
  <c r="O25" s="1"/>
  <c r="P25" s="1"/>
  <c r="Q25" s="1"/>
  <c r="R25" s="1"/>
  <c r="M23"/>
  <c r="N23" s="1"/>
  <c r="O23" s="1"/>
  <c r="P23" s="1"/>
  <c r="Q23" s="1"/>
  <c r="R23" s="1"/>
  <c r="M21"/>
  <c r="N21" s="1"/>
  <c r="O21" s="1"/>
  <c r="P21" s="1"/>
  <c r="Q21" s="1"/>
  <c r="R21" s="1"/>
  <c r="M19"/>
  <c r="N19" s="1"/>
  <c r="O19" s="1"/>
  <c r="P19" s="1"/>
  <c r="Q19" s="1"/>
  <c r="R19" s="1"/>
  <c r="M17"/>
  <c r="N17" s="1"/>
  <c r="O17" s="1"/>
  <c r="P17" s="1"/>
  <c r="Q17" s="1"/>
  <c r="R17" s="1"/>
  <c r="M15"/>
  <c r="N15" s="1"/>
  <c r="O15" s="1"/>
  <c r="P15" s="1"/>
  <c r="Q15" s="1"/>
  <c r="R15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D8"/>
  <c r="D6"/>
  <c r="N4"/>
  <c r="D4"/>
  <c r="M15" i="128" l="1"/>
  <c r="N15" s="1"/>
  <c r="O15" s="1"/>
  <c r="P15" s="1"/>
  <c r="Q15" s="1"/>
  <c r="R15" s="1"/>
  <c r="M17"/>
  <c r="N17" s="1"/>
  <c r="O17" s="1"/>
  <c r="P17" s="1"/>
  <c r="Q17" s="1"/>
  <c r="R17" s="1"/>
  <c r="M19"/>
  <c r="N19" s="1"/>
  <c r="O19" s="1"/>
  <c r="P19" s="1"/>
  <c r="Q19" s="1"/>
  <c r="R19" s="1"/>
  <c r="M21"/>
  <c r="N21" s="1"/>
  <c r="O21" s="1"/>
  <c r="P21" s="1"/>
  <c r="Q21" s="1"/>
  <c r="R21" s="1"/>
  <c r="M23"/>
  <c r="N23" s="1"/>
  <c r="O23" s="1"/>
  <c r="P23" s="1"/>
  <c r="Q23" s="1"/>
  <c r="R23" s="1"/>
  <c r="M25"/>
  <c r="N25" s="1"/>
  <c r="O25" s="1"/>
  <c r="P25" s="1"/>
  <c r="Q25" s="1"/>
  <c r="R25" s="1"/>
  <c r="M27"/>
  <c r="N27" s="1"/>
  <c r="O27" s="1"/>
  <c r="P27" s="1"/>
  <c r="Q27" s="1"/>
  <c r="R27" s="1"/>
  <c r="M29"/>
  <c r="N29" s="1"/>
  <c r="O29" s="1"/>
  <c r="P29" s="1"/>
  <c r="Q29" s="1"/>
  <c r="R29" s="1"/>
  <c r="M31"/>
  <c r="N31" s="1"/>
  <c r="O31" s="1"/>
  <c r="P31" s="1"/>
  <c r="Q31" s="1"/>
  <c r="R31" s="1"/>
  <c r="M33"/>
  <c r="N33" s="1"/>
  <c r="O33" s="1"/>
  <c r="P33" s="1"/>
  <c r="Q33" s="1"/>
  <c r="R33" s="1"/>
  <c r="M35"/>
  <c r="N35" s="1"/>
  <c r="O35" s="1"/>
  <c r="P35" s="1"/>
  <c r="Q35" s="1"/>
  <c r="R35" s="1"/>
  <c r="M37"/>
  <c r="N37" s="1"/>
  <c r="O37" s="1"/>
  <c r="P37" s="1"/>
  <c r="Q37" s="1"/>
  <c r="R37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M15" i="127"/>
  <c r="N15" s="1"/>
  <c r="O15" s="1"/>
  <c r="P15" s="1"/>
  <c r="Q15" s="1"/>
  <c r="R15" s="1"/>
  <c r="M17"/>
  <c r="N17" s="1"/>
  <c r="O17" s="1"/>
  <c r="P17" s="1"/>
  <c r="Q17" s="1"/>
  <c r="R17" s="1"/>
  <c r="M19"/>
  <c r="N19" s="1"/>
  <c r="O19" s="1"/>
  <c r="P19" s="1"/>
  <c r="Q19" s="1"/>
  <c r="R19" s="1"/>
  <c r="M21"/>
  <c r="N21" s="1"/>
  <c r="O21" s="1"/>
  <c r="P21" s="1"/>
  <c r="Q21" s="1"/>
  <c r="R21" s="1"/>
  <c r="M23"/>
  <c r="N23" s="1"/>
  <c r="O23" s="1"/>
  <c r="P23" s="1"/>
  <c r="Q23" s="1"/>
  <c r="R23" s="1"/>
  <c r="M25"/>
  <c r="N25" s="1"/>
  <c r="O25" s="1"/>
  <c r="P25" s="1"/>
  <c r="Q25" s="1"/>
  <c r="R25" s="1"/>
  <c r="M27"/>
  <c r="N27" s="1"/>
  <c r="O27" s="1"/>
  <c r="P27" s="1"/>
  <c r="Q27" s="1"/>
  <c r="R27" s="1"/>
  <c r="M29"/>
  <c r="N29" s="1"/>
  <c r="O29" s="1"/>
  <c r="P29" s="1"/>
  <c r="Q29" s="1"/>
  <c r="R29" s="1"/>
  <c r="M31"/>
  <c r="N31" s="1"/>
  <c r="O31" s="1"/>
  <c r="P31" s="1"/>
  <c r="Q31" s="1"/>
  <c r="R31" s="1"/>
  <c r="M33"/>
  <c r="N33" s="1"/>
  <c r="O33" s="1"/>
  <c r="P33" s="1"/>
  <c r="Q33" s="1"/>
  <c r="R33" s="1"/>
  <c r="M35"/>
  <c r="N35" s="1"/>
  <c r="O35" s="1"/>
  <c r="P35" s="1"/>
  <c r="Q35" s="1"/>
  <c r="R35" s="1"/>
  <c r="M37"/>
  <c r="N37" s="1"/>
  <c r="O37" s="1"/>
  <c r="P37" s="1"/>
  <c r="Q37" s="1"/>
  <c r="R37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M37" i="126"/>
  <c r="N37" s="1"/>
  <c r="O37" s="1"/>
  <c r="P37" s="1"/>
  <c r="Q37" s="1"/>
  <c r="R37" s="1"/>
  <c r="M35"/>
  <c r="N35" s="1"/>
  <c r="O35" s="1"/>
  <c r="P35" s="1"/>
  <c r="Q35" s="1"/>
  <c r="R35" s="1"/>
  <c r="M33"/>
  <c r="N33" s="1"/>
  <c r="O33" s="1"/>
  <c r="P33" s="1"/>
  <c r="Q33" s="1"/>
  <c r="R33" s="1"/>
  <c r="M31"/>
  <c r="N31" s="1"/>
  <c r="O31" s="1"/>
  <c r="P31" s="1"/>
  <c r="Q31" s="1"/>
  <c r="R31" s="1"/>
  <c r="M29"/>
  <c r="N29" s="1"/>
  <c r="O29" s="1"/>
  <c r="P29" s="1"/>
  <c r="Q29" s="1"/>
  <c r="R29" s="1"/>
  <c r="M27"/>
  <c r="N27" s="1"/>
  <c r="O27" s="1"/>
  <c r="P27" s="1"/>
  <c r="Q27" s="1"/>
  <c r="R27" s="1"/>
  <c r="M25"/>
  <c r="N25" s="1"/>
  <c r="O25" s="1"/>
  <c r="P25" s="1"/>
  <c r="Q25" s="1"/>
  <c r="R25" s="1"/>
  <c r="M23"/>
  <c r="N23" s="1"/>
  <c r="O23" s="1"/>
  <c r="P23" s="1"/>
  <c r="Q23" s="1"/>
  <c r="R23" s="1"/>
  <c r="M21"/>
  <c r="N21" s="1"/>
  <c r="O21" s="1"/>
  <c r="P21" s="1"/>
  <c r="Q21" s="1"/>
  <c r="R21" s="1"/>
  <c r="M19"/>
  <c r="N19" s="1"/>
  <c r="O19" s="1"/>
  <c r="P19" s="1"/>
  <c r="Q19" s="1"/>
  <c r="R19" s="1"/>
  <c r="M17"/>
  <c r="N17" s="1"/>
  <c r="O17" s="1"/>
  <c r="P17" s="1"/>
  <c r="Q17" s="1"/>
  <c r="R17" s="1"/>
  <c r="M15"/>
  <c r="N15" s="1"/>
  <c r="O15" s="1"/>
  <c r="P15" s="1"/>
  <c r="Q15" s="1"/>
  <c r="R15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M37" i="125"/>
  <c r="N37" s="1"/>
  <c r="O37" s="1"/>
  <c r="P37" s="1"/>
  <c r="Q37" s="1"/>
  <c r="R37" s="1"/>
  <c r="M35"/>
  <c r="N35" s="1"/>
  <c r="O35" s="1"/>
  <c r="P35" s="1"/>
  <c r="Q35" s="1"/>
  <c r="R35" s="1"/>
  <c r="M33"/>
  <c r="N33" s="1"/>
  <c r="O33" s="1"/>
  <c r="P33" s="1"/>
  <c r="Q33" s="1"/>
  <c r="R33" s="1"/>
  <c r="M31"/>
  <c r="N31" s="1"/>
  <c r="O31" s="1"/>
  <c r="P31" s="1"/>
  <c r="Q31" s="1"/>
  <c r="R31" s="1"/>
  <c r="M29"/>
  <c r="N29" s="1"/>
  <c r="O29" s="1"/>
  <c r="P29" s="1"/>
  <c r="Q29" s="1"/>
  <c r="R29" s="1"/>
  <c r="M27"/>
  <c r="N27" s="1"/>
  <c r="O27" s="1"/>
  <c r="P27" s="1"/>
  <c r="Q27" s="1"/>
  <c r="R27" s="1"/>
  <c r="M25"/>
  <c r="N25" s="1"/>
  <c r="O25" s="1"/>
  <c r="P25" s="1"/>
  <c r="Q25" s="1"/>
  <c r="R25" s="1"/>
  <c r="M23"/>
  <c r="N23" s="1"/>
  <c r="O23" s="1"/>
  <c r="P23" s="1"/>
  <c r="Q23" s="1"/>
  <c r="R23" s="1"/>
  <c r="M21"/>
  <c r="N21" s="1"/>
  <c r="O21" s="1"/>
  <c r="P21" s="1"/>
  <c r="Q21" s="1"/>
  <c r="R21" s="1"/>
  <c r="M19"/>
  <c r="N19" s="1"/>
  <c r="O19" s="1"/>
  <c r="P19" s="1"/>
  <c r="Q19" s="1"/>
  <c r="R19" s="1"/>
  <c r="M17"/>
  <c r="N17" s="1"/>
  <c r="O17" s="1"/>
  <c r="P17" s="1"/>
  <c r="Q17" s="1"/>
  <c r="R17" s="1"/>
  <c r="M15"/>
  <c r="N15" s="1"/>
  <c r="O15" s="1"/>
  <c r="P15" s="1"/>
  <c r="Q15" s="1"/>
  <c r="R15" s="1"/>
  <c r="D37"/>
  <c r="E37" s="1"/>
  <c r="F37" s="1"/>
  <c r="G37" s="1"/>
  <c r="H37" s="1"/>
  <c r="I37" s="1"/>
  <c r="D35"/>
  <c r="E35" s="1"/>
  <c r="F35" s="1"/>
  <c r="G35" s="1"/>
  <c r="H35" s="1"/>
  <c r="I35" s="1"/>
  <c r="D33"/>
  <c r="E33" s="1"/>
  <c r="F33" s="1"/>
  <c r="G33" s="1"/>
  <c r="H33" s="1"/>
  <c r="I33" s="1"/>
  <c r="D31"/>
  <c r="E31" s="1"/>
  <c r="F31" s="1"/>
  <c r="G31" s="1"/>
  <c r="H31" s="1"/>
  <c r="I31" s="1"/>
  <c r="D29"/>
  <c r="E29" s="1"/>
  <c r="F29" s="1"/>
  <c r="G29" s="1"/>
  <c r="H29" s="1"/>
  <c r="I29" s="1"/>
  <c r="D27"/>
  <c r="E27" s="1"/>
  <c r="F27" s="1"/>
  <c r="G27" s="1"/>
  <c r="H27" s="1"/>
  <c r="I27" s="1"/>
  <c r="D25"/>
  <c r="E25" s="1"/>
  <c r="F25" s="1"/>
  <c r="G25" s="1"/>
  <c r="H25" s="1"/>
  <c r="I25" s="1"/>
  <c r="D23"/>
  <c r="E23" s="1"/>
  <c r="F23" s="1"/>
  <c r="G23" s="1"/>
  <c r="H23" s="1"/>
  <c r="I23" s="1"/>
  <c r="D21"/>
  <c r="E21" s="1"/>
  <c r="F21" s="1"/>
  <c r="G21" s="1"/>
  <c r="H21" s="1"/>
  <c r="I21" s="1"/>
  <c r="D19"/>
  <c r="E19" s="1"/>
  <c r="F19" s="1"/>
  <c r="G19" s="1"/>
  <c r="H19" s="1"/>
  <c r="I19" s="1"/>
  <c r="D17"/>
  <c r="E17" s="1"/>
  <c r="F17" s="1"/>
  <c r="G17" s="1"/>
  <c r="H17" s="1"/>
  <c r="I17" s="1"/>
  <c r="D15"/>
  <c r="E15" s="1"/>
  <c r="F15" s="1"/>
  <c r="G15" s="1"/>
  <c r="H15" s="1"/>
  <c r="I15" s="1"/>
  <c r="D8" i="130" l="1"/>
  <c r="D6"/>
  <c r="D4"/>
  <c r="D8" i="131"/>
  <c r="D6"/>
  <c r="D4"/>
  <c r="D8" i="132"/>
  <c r="D6"/>
  <c r="D4"/>
  <c r="D8" i="133"/>
  <c r="D6"/>
  <c r="D4"/>
  <c r="D8" i="135"/>
  <c r="D6"/>
  <c r="D4"/>
  <c r="D8" i="136"/>
  <c r="D6"/>
  <c r="D4"/>
  <c r="D8" i="137"/>
  <c r="D6"/>
  <c r="D4"/>
  <c r="D8" i="138"/>
  <c r="D6"/>
  <c r="D4"/>
  <c r="D8" i="139"/>
  <c r="D6"/>
  <c r="D4"/>
  <c r="D8" i="142"/>
  <c r="D6"/>
  <c r="D4"/>
  <c r="D8" i="143"/>
  <c r="D6"/>
  <c r="D4"/>
  <c r="D8" i="144"/>
  <c r="D6"/>
  <c r="D4"/>
  <c r="D8" i="145"/>
  <c r="D6"/>
  <c r="D4"/>
  <c r="D8" i="146"/>
  <c r="D6"/>
  <c r="D4"/>
  <c r="D8" i="147"/>
  <c r="D6"/>
  <c r="D4"/>
  <c r="D8" i="148"/>
  <c r="D6"/>
  <c r="D4"/>
  <c r="D8" i="149"/>
  <c r="D6"/>
  <c r="D4"/>
  <c r="D8" i="150"/>
  <c r="D6"/>
  <c r="D4"/>
  <c r="D8" i="151"/>
  <c r="D6"/>
  <c r="D4"/>
  <c r="D8" i="152"/>
  <c r="D6"/>
  <c r="D4"/>
  <c r="D8" i="153"/>
  <c r="D6"/>
  <c r="D4"/>
  <c r="D8" i="154"/>
  <c r="D6"/>
  <c r="D4"/>
  <c r="D8" i="155"/>
  <c r="D6"/>
  <c r="D4"/>
  <c r="D8" i="156"/>
  <c r="D6"/>
  <c r="D4"/>
  <c r="D8" i="157"/>
  <c r="D6"/>
  <c r="D4"/>
  <c r="D8" i="158"/>
  <c r="D6"/>
  <c r="D4"/>
  <c r="D8" i="159"/>
  <c r="D6"/>
  <c r="D4"/>
  <c r="D8" i="160"/>
  <c r="D6"/>
  <c r="D4"/>
  <c r="D8" i="161"/>
  <c r="D6"/>
  <c r="D4"/>
  <c r="D8" i="162"/>
  <c r="D6"/>
  <c r="D4"/>
  <c r="D8" i="163"/>
  <c r="D6"/>
  <c r="D4"/>
  <c r="D8" i="164"/>
  <c r="D6"/>
  <c r="D4"/>
  <c r="D8" i="165"/>
  <c r="D6"/>
  <c r="D4"/>
  <c r="D8" i="166"/>
  <c r="D6"/>
  <c r="D4"/>
  <c r="D8" i="167"/>
  <c r="D6"/>
  <c r="D4"/>
  <c r="D8" i="168"/>
  <c r="D6"/>
  <c r="D4"/>
  <c r="D8" i="169"/>
  <c r="D6"/>
  <c r="D4"/>
  <c r="D8" i="170"/>
  <c r="D6"/>
  <c r="D4"/>
  <c r="D8" i="171"/>
  <c r="D6"/>
  <c r="D4"/>
  <c r="D8" i="172"/>
  <c r="D6"/>
  <c r="D4"/>
  <c r="D8" i="173"/>
  <c r="D6"/>
  <c r="D4"/>
  <c r="D8" i="174"/>
  <c r="D6"/>
  <c r="D4"/>
  <c r="D8" i="176"/>
  <c r="D6"/>
  <c r="D4"/>
  <c r="D8" i="177"/>
  <c r="D6"/>
  <c r="D4"/>
  <c r="D8" i="178"/>
  <c r="D6"/>
  <c r="D4"/>
  <c r="D8" i="179"/>
  <c r="D6"/>
  <c r="D4"/>
  <c r="D8" i="180"/>
  <c r="D6"/>
  <c r="D4"/>
  <c r="D8" i="140"/>
  <c r="D6"/>
  <c r="D4"/>
  <c r="D8" i="129"/>
  <c r="D6"/>
  <c r="D4"/>
  <c r="D8" i="9"/>
  <c r="D8" i="128" l="1"/>
  <c r="D6"/>
  <c r="D4"/>
  <c r="D8" i="127"/>
  <c r="D6"/>
  <c r="D4"/>
  <c r="D8" i="126"/>
  <c r="D6"/>
  <c r="D4"/>
  <c r="D8" i="125"/>
  <c r="D6"/>
  <c r="D4"/>
  <c r="D8" i="141"/>
  <c r="D4"/>
  <c r="N4" i="127" l="1"/>
  <c r="N4" i="128"/>
  <c r="N4" i="126"/>
  <c r="N4" i="125"/>
  <c r="N8" i="180" a="1"/>
  <c r="N8" s="1"/>
  <c r="N4"/>
  <c r="N8" i="179" a="1"/>
  <c r="N8" s="1"/>
  <c r="N4"/>
  <c r="N8" i="178" a="1"/>
  <c r="N8" s="1"/>
  <c r="N4"/>
  <c r="N8" i="177" a="1"/>
  <c r="N8" s="1"/>
  <c r="N4"/>
  <c r="N8" i="176" a="1"/>
  <c r="N8" s="1"/>
  <c r="N4"/>
  <c r="N8" i="174" a="1"/>
  <c r="N8" s="1"/>
  <c r="N4"/>
  <c r="N8" i="173" a="1"/>
  <c r="N8" s="1"/>
  <c r="N4"/>
  <c r="N8" i="172" a="1"/>
  <c r="N8" s="1"/>
  <c r="N4"/>
  <c r="N8" i="171" a="1"/>
  <c r="N8" s="1"/>
  <c r="N4"/>
  <c r="N8" i="170" a="1"/>
  <c r="N8" s="1"/>
  <c r="N4"/>
  <c r="N8" i="169" a="1"/>
  <c r="N8" s="1"/>
  <c r="N4"/>
  <c r="N8" i="168" a="1"/>
  <c r="N8" s="1"/>
  <c r="N4"/>
  <c r="N8" i="167" a="1"/>
  <c r="N8" s="1"/>
  <c r="N4"/>
  <c r="N8" i="166" a="1"/>
  <c r="N8" s="1"/>
  <c r="N4"/>
  <c r="N8" i="165" a="1"/>
  <c r="N8" s="1"/>
  <c r="N4"/>
  <c r="N8" i="164" a="1"/>
  <c r="N8" s="1"/>
  <c r="N4"/>
  <c r="N8" i="163" a="1"/>
  <c r="N8" s="1"/>
  <c r="N4"/>
  <c r="N8" i="162" a="1"/>
  <c r="N8" s="1"/>
  <c r="N4"/>
  <c r="N8" i="161" a="1"/>
  <c r="N8" s="1"/>
  <c r="N4"/>
  <c r="N8" i="160" a="1"/>
  <c r="N8" s="1"/>
  <c r="N4"/>
  <c r="N8" i="159" a="1"/>
  <c r="N8" s="1"/>
  <c r="N4"/>
  <c r="N8" i="158" a="1"/>
  <c r="N8" s="1"/>
  <c r="N4"/>
  <c r="N8" i="157" a="1"/>
  <c r="N8" s="1"/>
  <c r="N4"/>
  <c r="N8" i="156" a="1"/>
  <c r="N8" s="1"/>
  <c r="N4"/>
  <c r="N8" i="155" a="1"/>
  <c r="N8" s="1"/>
  <c r="N4"/>
  <c r="N8" i="154" a="1"/>
  <c r="N8" s="1"/>
  <c r="N4"/>
  <c r="N8" i="153" a="1"/>
  <c r="N8" s="1"/>
  <c r="N4"/>
  <c r="N8" i="152" a="1"/>
  <c r="N8" s="1"/>
  <c r="N4"/>
  <c r="N8" i="151" a="1"/>
  <c r="N8" s="1"/>
  <c r="N4"/>
  <c r="N8" i="150" a="1"/>
  <c r="N8" s="1"/>
  <c r="N4"/>
  <c r="N8" i="149" a="1"/>
  <c r="N8" s="1"/>
  <c r="N4"/>
  <c r="N8" i="148" a="1"/>
  <c r="N8" s="1"/>
  <c r="N4"/>
  <c r="N8" i="147" a="1"/>
  <c r="N8" s="1"/>
  <c r="N4"/>
  <c r="N8" i="146" a="1"/>
  <c r="N8" s="1"/>
  <c r="N4"/>
  <c r="N8" i="145" a="1"/>
  <c r="N8" s="1"/>
  <c r="N4"/>
  <c r="N8" i="144" a="1"/>
  <c r="N8" s="1"/>
  <c r="N4"/>
  <c r="N8" i="143" a="1"/>
  <c r="N8" s="1"/>
  <c r="N4"/>
  <c r="N8" i="142" a="1"/>
  <c r="N8" s="1"/>
  <c r="N4"/>
  <c r="D6" i="141"/>
  <c r="N4"/>
  <c r="B15"/>
  <c r="N8" i="140" a="1"/>
  <c r="N8" s="1"/>
  <c r="N4"/>
  <c r="N8" i="139" a="1"/>
  <c r="N8" s="1"/>
  <c r="N4"/>
  <c r="N8" i="138" a="1"/>
  <c r="N8" s="1"/>
  <c r="N4"/>
  <c r="N8" i="137" a="1"/>
  <c r="N8" s="1"/>
  <c r="N4"/>
  <c r="N8" i="136" a="1"/>
  <c r="N8" s="1"/>
  <c r="N4"/>
  <c r="N8" i="135" a="1"/>
  <c r="N8" s="1"/>
  <c r="N4"/>
  <c r="N8" i="133" a="1"/>
  <c r="N8" s="1"/>
  <c r="N4"/>
  <c r="N8" i="132" a="1"/>
  <c r="N8" s="1"/>
  <c r="N4"/>
  <c r="N8" i="131" a="1"/>
  <c r="N8" s="1"/>
  <c r="N4"/>
  <c r="N8" i="130" a="1"/>
  <c r="N8" s="1"/>
  <c r="N4"/>
  <c r="N8" i="129" a="1"/>
  <c r="N8" s="1"/>
  <c r="N4"/>
  <c r="D10" i="143" l="1"/>
  <c r="D12"/>
  <c r="D10" i="147"/>
  <c r="D12"/>
  <c r="D10" i="151"/>
  <c r="D12"/>
  <c r="D10" i="155"/>
  <c r="D12"/>
  <c r="K8" i="161"/>
  <c r="D10"/>
  <c r="D12"/>
  <c r="D10" i="165"/>
  <c r="D12"/>
  <c r="D10" i="167"/>
  <c r="D12"/>
  <c r="D10" i="169"/>
  <c r="D12"/>
  <c r="D10" i="171"/>
  <c r="D12"/>
  <c r="D10" i="173"/>
  <c r="D12"/>
  <c r="D10" i="176"/>
  <c r="D12"/>
  <c r="D10" i="178"/>
  <c r="D12"/>
  <c r="D10" i="180"/>
  <c r="D12"/>
  <c r="D10" i="145"/>
  <c r="D12"/>
  <c r="D10" i="149"/>
  <c r="D12"/>
  <c r="D10" i="153"/>
  <c r="D12"/>
  <c r="K8" i="157"/>
  <c r="D10"/>
  <c r="D12"/>
  <c r="K8" i="159"/>
  <c r="D10"/>
  <c r="D12"/>
  <c r="K8" i="163"/>
  <c r="D10"/>
  <c r="D12"/>
  <c r="D10" i="130"/>
  <c r="D12"/>
  <c r="D10" i="132"/>
  <c r="D12"/>
  <c r="D10" i="135"/>
  <c r="D12"/>
  <c r="D10" i="137"/>
  <c r="D12"/>
  <c r="D10" i="139"/>
  <c r="D12"/>
  <c r="D12" i="144"/>
  <c r="D10"/>
  <c r="D12" i="148"/>
  <c r="D10"/>
  <c r="D12" i="152"/>
  <c r="D10"/>
  <c r="K8" i="156"/>
  <c r="D12"/>
  <c r="D10"/>
  <c r="K8" i="160"/>
  <c r="D12"/>
  <c r="D10"/>
  <c r="K8" i="164"/>
  <c r="D12"/>
  <c r="D10"/>
  <c r="D10" i="166"/>
  <c r="D12"/>
  <c r="D12" i="168"/>
  <c r="D10"/>
  <c r="D10" i="170"/>
  <c r="D12"/>
  <c r="D12" i="172"/>
  <c r="D10"/>
  <c r="D10" i="174"/>
  <c r="D12"/>
  <c r="D12" i="177"/>
  <c r="D10"/>
  <c r="D10" i="179"/>
  <c r="D12"/>
  <c r="D10" i="142"/>
  <c r="D12"/>
  <c r="D10" i="146"/>
  <c r="D12"/>
  <c r="D10" i="150"/>
  <c r="D12"/>
  <c r="D10" i="154"/>
  <c r="D12"/>
  <c r="K8" i="158"/>
  <c r="D10"/>
  <c r="D12"/>
  <c r="K8" i="162"/>
  <c r="D10"/>
  <c r="D12"/>
  <c r="D10" i="129"/>
  <c r="D12"/>
  <c r="D10" i="131"/>
  <c r="D12"/>
  <c r="D12" i="133"/>
  <c r="D10"/>
  <c r="D10" i="136"/>
  <c r="D12"/>
  <c r="D12" i="138"/>
  <c r="D10"/>
  <c r="D12" i="140"/>
  <c r="D10"/>
  <c r="K8" i="179"/>
  <c r="N12"/>
  <c r="K8" i="178"/>
  <c r="N12"/>
  <c r="K8" i="177"/>
  <c r="N12"/>
  <c r="K8" i="176"/>
  <c r="N12"/>
  <c r="K8" i="180"/>
  <c r="N12"/>
  <c r="N12" i="153"/>
  <c r="K8"/>
  <c r="N12" i="155"/>
  <c r="K8"/>
  <c r="K8" i="167"/>
  <c r="N12"/>
  <c r="K8" i="171"/>
  <c r="N12"/>
  <c r="K8" i="166"/>
  <c r="N12"/>
  <c r="K8" i="170"/>
  <c r="N12"/>
  <c r="K8" i="174"/>
  <c r="N12"/>
  <c r="N12" i="154"/>
  <c r="N12" i="156"/>
  <c r="N12" i="157"/>
  <c r="N12" i="158"/>
  <c r="N12" i="159"/>
  <c r="N12" i="160"/>
  <c r="N12" i="161"/>
  <c r="N12" i="162"/>
  <c r="N12" i="163"/>
  <c r="N12" i="164"/>
  <c r="K8" i="165"/>
  <c r="N12"/>
  <c r="K8" i="169"/>
  <c r="N12"/>
  <c r="K8" i="173"/>
  <c r="N12"/>
  <c r="K8" i="154"/>
  <c r="K8" i="168"/>
  <c r="N12"/>
  <c r="K8" i="172"/>
  <c r="N12"/>
  <c r="K8" i="145"/>
  <c r="N12"/>
  <c r="K8" i="149"/>
  <c r="N12"/>
  <c r="K8" i="144"/>
  <c r="N12"/>
  <c r="K8" i="148"/>
  <c r="N12"/>
  <c r="K8" i="152"/>
  <c r="N12"/>
  <c r="K8" i="143"/>
  <c r="N12"/>
  <c r="K8" i="147"/>
  <c r="N12"/>
  <c r="K8" i="151"/>
  <c r="N12"/>
  <c r="K8" i="142"/>
  <c r="N12"/>
  <c r="K8" i="146"/>
  <c r="N12"/>
  <c r="K8" i="150"/>
  <c r="N12"/>
  <c r="K8" i="137"/>
  <c r="N12"/>
  <c r="K8" i="136"/>
  <c r="N12"/>
  <c r="K8" i="140"/>
  <c r="N12"/>
  <c r="K8" i="135"/>
  <c r="N12"/>
  <c r="K8" i="139"/>
  <c r="N12"/>
  <c r="K8" i="138"/>
  <c r="N12"/>
  <c r="K8" i="132"/>
  <c r="N12"/>
  <c r="K8" i="133"/>
  <c r="N12"/>
  <c r="K8" i="131"/>
  <c r="N12"/>
  <c r="K8" i="130"/>
  <c r="N12"/>
  <c r="N12" i="129"/>
  <c r="K8"/>
  <c r="E46" i="2"/>
  <c r="E51"/>
  <c r="I51" s="1"/>
  <c r="N4" i="9"/>
  <c r="D4"/>
  <c r="D6"/>
  <c r="N8" a="1"/>
  <c r="N8" s="1"/>
  <c r="D10" s="1"/>
  <c r="E34" i="2"/>
  <c r="I34" s="1"/>
  <c r="E62"/>
  <c r="I62" s="1"/>
  <c r="D62"/>
  <c r="C62"/>
  <c r="B62"/>
  <c r="E61"/>
  <c r="I61" s="1"/>
  <c r="D61"/>
  <c r="C61"/>
  <c r="B61"/>
  <c r="E60"/>
  <c r="I60" s="1"/>
  <c r="D60"/>
  <c r="C60"/>
  <c r="B60"/>
  <c r="E59"/>
  <c r="I59" s="1"/>
  <c r="D59"/>
  <c r="C59"/>
  <c r="B59"/>
  <c r="E58"/>
  <c r="I58" s="1"/>
  <c r="D58"/>
  <c r="C58"/>
  <c r="B58"/>
  <c r="E57"/>
  <c r="I57" s="1"/>
  <c r="D57"/>
  <c r="C57"/>
  <c r="B57"/>
  <c r="E56"/>
  <c r="I56" s="1"/>
  <c r="D56"/>
  <c r="C56"/>
  <c r="B56"/>
  <c r="E55"/>
  <c r="I55" s="1"/>
  <c r="D55"/>
  <c r="C55"/>
  <c r="B55"/>
  <c r="E54"/>
  <c r="I54" s="1"/>
  <c r="D54"/>
  <c r="C54"/>
  <c r="B54"/>
  <c r="E53"/>
  <c r="I53" s="1"/>
  <c r="D53"/>
  <c r="C53"/>
  <c r="B53"/>
  <c r="E52"/>
  <c r="I52" s="1"/>
  <c r="D52"/>
  <c r="C52"/>
  <c r="B52"/>
  <c r="D51"/>
  <c r="C51"/>
  <c r="B51"/>
  <c r="E50"/>
  <c r="I50" s="1"/>
  <c r="D50"/>
  <c r="C50"/>
  <c r="B50"/>
  <c r="E49"/>
  <c r="I49" s="1"/>
  <c r="D49"/>
  <c r="C49"/>
  <c r="B49"/>
  <c r="E48"/>
  <c r="I48" s="1"/>
  <c r="D48"/>
  <c r="C48"/>
  <c r="B48"/>
  <c r="E47"/>
  <c r="I47" s="1"/>
  <c r="D47"/>
  <c r="C47"/>
  <c r="B47"/>
  <c r="D46"/>
  <c r="C46"/>
  <c r="B46"/>
  <c r="E45"/>
  <c r="I45" s="1"/>
  <c r="D45"/>
  <c r="C45"/>
  <c r="B45"/>
  <c r="E44"/>
  <c r="I44" s="1"/>
  <c r="D44"/>
  <c r="C44"/>
  <c r="B44"/>
  <c r="E43"/>
  <c r="I43" s="1"/>
  <c r="D43"/>
  <c r="C43"/>
  <c r="B43"/>
  <c r="E42"/>
  <c r="I42" s="1"/>
  <c r="D42"/>
  <c r="C42"/>
  <c r="B42"/>
  <c r="E41"/>
  <c r="I41" s="1"/>
  <c r="D41"/>
  <c r="C41"/>
  <c r="B41"/>
  <c r="E40"/>
  <c r="I40" s="1"/>
  <c r="D40"/>
  <c r="C40"/>
  <c r="B40"/>
  <c r="E39"/>
  <c r="I39" s="1"/>
  <c r="D39"/>
  <c r="C39"/>
  <c r="B39"/>
  <c r="E38"/>
  <c r="I38" s="1"/>
  <c r="D38"/>
  <c r="C38"/>
  <c r="B38"/>
  <c r="E37"/>
  <c r="I37" s="1"/>
  <c r="D37"/>
  <c r="C37"/>
  <c r="B37"/>
  <c r="E36"/>
  <c r="I36" s="1"/>
  <c r="D36"/>
  <c r="C36"/>
  <c r="B36"/>
  <c r="E35"/>
  <c r="I35" s="1"/>
  <c r="D35"/>
  <c r="C35"/>
  <c r="B35"/>
  <c r="D34"/>
  <c r="C34"/>
  <c r="B34"/>
  <c r="E33"/>
  <c r="I33" s="1"/>
  <c r="D33"/>
  <c r="C33"/>
  <c r="B33"/>
  <c r="E32"/>
  <c r="I32" s="1"/>
  <c r="D32"/>
  <c r="C32"/>
  <c r="B32"/>
  <c r="E31"/>
  <c r="I31" s="1"/>
  <c r="D31"/>
  <c r="C31"/>
  <c r="B31"/>
  <c r="E30"/>
  <c r="I30" s="1"/>
  <c r="D30"/>
  <c r="C30"/>
  <c r="B30"/>
  <c r="E29"/>
  <c r="I29" s="1"/>
  <c r="D29"/>
  <c r="C29"/>
  <c r="B29"/>
  <c r="E28"/>
  <c r="I28" s="1"/>
  <c r="D28"/>
  <c r="C28"/>
  <c r="B28"/>
  <c r="E27"/>
  <c r="D27"/>
  <c r="C27"/>
  <c r="B27"/>
  <c r="E26"/>
  <c r="D26"/>
  <c r="C26"/>
  <c r="B26"/>
  <c r="E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13"/>
  <c r="G14" i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S46" i="2" l="1"/>
  <c r="I46"/>
  <c r="P46"/>
  <c r="R25"/>
  <c r="T25"/>
  <c r="P36"/>
  <c r="T36"/>
  <c r="P37"/>
  <c r="T37"/>
  <c r="R38"/>
  <c r="T38"/>
  <c r="Q39"/>
  <c r="T39"/>
  <c r="R40"/>
  <c r="T40"/>
  <c r="R41"/>
  <c r="T41"/>
  <c r="R42"/>
  <c r="T42"/>
  <c r="Q43"/>
  <c r="T43"/>
  <c r="P44"/>
  <c r="T44"/>
  <c r="P45"/>
  <c r="T45"/>
  <c r="Q47"/>
  <c r="T47"/>
  <c r="R48"/>
  <c r="T48"/>
  <c r="R49"/>
  <c r="T49"/>
  <c r="P50"/>
  <c r="T50"/>
  <c r="P34"/>
  <c r="T34"/>
  <c r="Q46"/>
  <c r="T46"/>
  <c r="Q35"/>
  <c r="T35"/>
  <c r="Q53"/>
  <c r="T53"/>
  <c r="S54"/>
  <c r="T54"/>
  <c r="Q55"/>
  <c r="T55"/>
  <c r="Q56"/>
  <c r="T56"/>
  <c r="P58"/>
  <c r="T58"/>
  <c r="P59"/>
  <c r="T59"/>
  <c r="Q60"/>
  <c r="T60"/>
  <c r="Q61"/>
  <c r="T61"/>
  <c r="S62"/>
  <c r="T62"/>
  <c r="P26"/>
  <c r="T26"/>
  <c r="Q27"/>
  <c r="T27"/>
  <c r="Q28"/>
  <c r="T28"/>
  <c r="P29"/>
  <c r="T29"/>
  <c r="S30"/>
  <c r="T30"/>
  <c r="Q31"/>
  <c r="T31"/>
  <c r="P32"/>
  <c r="T32"/>
  <c r="R33"/>
  <c r="T33"/>
  <c r="R57"/>
  <c r="T57"/>
  <c r="L35" i="13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6"/>
  <c r="L31"/>
  <c r="L27"/>
  <c r="L23"/>
  <c r="M35"/>
  <c r="M31"/>
  <c r="M27"/>
  <c r="M23"/>
  <c r="L37"/>
  <c r="L33"/>
  <c r="L29"/>
  <c r="L25"/>
  <c r="M37"/>
  <c r="M33"/>
  <c r="M29"/>
  <c r="M25"/>
  <c r="L19"/>
  <c r="L15"/>
  <c r="M19"/>
  <c r="M15"/>
  <c r="L21"/>
  <c r="L17"/>
  <c r="M21"/>
  <c r="M17"/>
  <c r="L35" i="17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8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6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3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2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45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2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54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1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80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7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79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L35" i="163"/>
  <c r="L31"/>
  <c r="L27"/>
  <c r="L23"/>
  <c r="L19"/>
  <c r="L15"/>
  <c r="M35"/>
  <c r="M31"/>
  <c r="M27"/>
  <c r="M23"/>
  <c r="M19"/>
  <c r="M15"/>
  <c r="L37"/>
  <c r="L33"/>
  <c r="L29"/>
  <c r="L25"/>
  <c r="L21"/>
  <c r="L17"/>
  <c r="M37"/>
  <c r="M33"/>
  <c r="M29"/>
  <c r="M25"/>
  <c r="M21"/>
  <c r="M17"/>
  <c r="C35" i="130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0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4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4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1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3"/>
  <c r="C31"/>
  <c r="C27"/>
  <c r="C23"/>
  <c r="C19"/>
  <c r="C15"/>
  <c r="D35"/>
  <c r="D31"/>
  <c r="D27"/>
  <c r="D23"/>
  <c r="D19"/>
  <c r="D15"/>
  <c r="D37"/>
  <c r="D33"/>
  <c r="D29"/>
  <c r="D25"/>
  <c r="D21"/>
  <c r="D17"/>
  <c r="C33"/>
  <c r="C17"/>
  <c r="C37"/>
  <c r="C21"/>
  <c r="C25"/>
  <c r="C29"/>
  <c r="C35" i="165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4"/>
  <c r="C31"/>
  <c r="C27"/>
  <c r="C23"/>
  <c r="C19"/>
  <c r="C15"/>
  <c r="D35"/>
  <c r="D31"/>
  <c r="D27"/>
  <c r="D23"/>
  <c r="D19"/>
  <c r="D15"/>
  <c r="D37"/>
  <c r="D33"/>
  <c r="D29"/>
  <c r="D25"/>
  <c r="D21"/>
  <c r="D17"/>
  <c r="C25"/>
  <c r="C29"/>
  <c r="C33"/>
  <c r="C17"/>
  <c r="C37"/>
  <c r="C21"/>
  <c r="C35" i="16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6"/>
  <c r="C31"/>
  <c r="C27"/>
  <c r="C23"/>
  <c r="D35"/>
  <c r="D31"/>
  <c r="D27"/>
  <c r="D23"/>
  <c r="D37"/>
  <c r="D33"/>
  <c r="D29"/>
  <c r="D25"/>
  <c r="C33"/>
  <c r="C21"/>
  <c r="C17"/>
  <c r="C37"/>
  <c r="D21"/>
  <c r="D17"/>
  <c r="C25"/>
  <c r="C19"/>
  <c r="C15"/>
  <c r="C29"/>
  <c r="D19"/>
  <c r="D15"/>
  <c r="C37" i="178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5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0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1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2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3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7" i="140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37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1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8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4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2"/>
  <c r="C31"/>
  <c r="C27"/>
  <c r="C23"/>
  <c r="C19"/>
  <c r="C15"/>
  <c r="D35"/>
  <c r="D31"/>
  <c r="D27"/>
  <c r="D23"/>
  <c r="D19"/>
  <c r="D15"/>
  <c r="D37"/>
  <c r="D33"/>
  <c r="D29"/>
  <c r="D25"/>
  <c r="D21"/>
  <c r="D17"/>
  <c r="C25"/>
  <c r="C29"/>
  <c r="C33"/>
  <c r="C17"/>
  <c r="C37"/>
  <c r="C21"/>
  <c r="C35" i="15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56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7" i="129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54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69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C35" i="170"/>
  <c r="C31"/>
  <c r="C27"/>
  <c r="C23"/>
  <c r="C19"/>
  <c r="C15"/>
  <c r="D35"/>
  <c r="D31"/>
  <c r="D27"/>
  <c r="D23"/>
  <c r="D19"/>
  <c r="D15"/>
  <c r="C37"/>
  <c r="C33"/>
  <c r="C29"/>
  <c r="C25"/>
  <c r="D37"/>
  <c r="D33"/>
  <c r="D29"/>
  <c r="D25"/>
  <c r="D21"/>
  <c r="D17"/>
  <c r="C17"/>
  <c r="C21"/>
  <c r="C35" i="171"/>
  <c r="C31"/>
  <c r="C27"/>
  <c r="C23"/>
  <c r="C19"/>
  <c r="C15"/>
  <c r="D35"/>
  <c r="D31"/>
  <c r="D27"/>
  <c r="D23"/>
  <c r="D19"/>
  <c r="D15"/>
  <c r="D37"/>
  <c r="D33"/>
  <c r="D29"/>
  <c r="D25"/>
  <c r="D21"/>
  <c r="D17"/>
  <c r="C33"/>
  <c r="C17"/>
  <c r="C37"/>
  <c r="C21"/>
  <c r="C25"/>
  <c r="C29"/>
  <c r="C37" i="180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7" i="177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7" i="179"/>
  <c r="C33"/>
  <c r="C29"/>
  <c r="C25"/>
  <c r="C21"/>
  <c r="C17"/>
  <c r="D37"/>
  <c r="D33"/>
  <c r="D29"/>
  <c r="D25"/>
  <c r="D21"/>
  <c r="D17"/>
  <c r="C35"/>
  <c r="C31"/>
  <c r="C27"/>
  <c r="C23"/>
  <c r="C19"/>
  <c r="C15"/>
  <c r="D35"/>
  <c r="D31"/>
  <c r="D27"/>
  <c r="D23"/>
  <c r="D19"/>
  <c r="D15"/>
  <c r="C35" i="163"/>
  <c r="C31"/>
  <c r="C27"/>
  <c r="C23"/>
  <c r="C19"/>
  <c r="C15"/>
  <c r="D35"/>
  <c r="D31"/>
  <c r="D27"/>
  <c r="D23"/>
  <c r="D19"/>
  <c r="D15"/>
  <c r="C37"/>
  <c r="C33"/>
  <c r="C29"/>
  <c r="C25"/>
  <c r="C21"/>
  <c r="C17"/>
  <c r="D37"/>
  <c r="D33"/>
  <c r="D29"/>
  <c r="D25"/>
  <c r="D21"/>
  <c r="D17"/>
  <c r="Q52" i="2"/>
  <c r="T52"/>
  <c r="P51"/>
  <c r="T51"/>
  <c r="R46"/>
  <c r="D12" i="9"/>
  <c r="R51" i="2"/>
  <c r="Q25"/>
  <c r="S51"/>
  <c r="K8" i="9"/>
  <c r="S48" i="2"/>
  <c r="Q48"/>
  <c r="P48"/>
  <c r="S39"/>
  <c r="S59"/>
  <c r="R54"/>
  <c r="P61"/>
  <c r="R61"/>
  <c r="S56"/>
  <c r="S29"/>
  <c r="P53"/>
  <c r="Q62"/>
  <c r="Q57"/>
  <c r="R53"/>
  <c r="Q50"/>
  <c r="R30"/>
  <c r="P56"/>
  <c r="P55"/>
  <c r="R62"/>
  <c r="R59"/>
  <c r="Q54"/>
  <c r="S50"/>
  <c r="S31"/>
  <c r="S32"/>
  <c r="Q49"/>
  <c r="P47"/>
  <c r="P62"/>
  <c r="P54"/>
  <c r="S61"/>
  <c r="Q59"/>
  <c r="R56"/>
  <c r="S53"/>
  <c r="Q51"/>
  <c r="S45"/>
  <c r="Q37"/>
  <c r="Q30"/>
  <c r="Q45"/>
  <c r="S35"/>
  <c r="P43"/>
  <c r="S58"/>
  <c r="P60"/>
  <c r="P52"/>
  <c r="P35"/>
  <c r="R58"/>
  <c r="S55"/>
  <c r="R50"/>
  <c r="S47"/>
  <c r="S43"/>
  <c r="R35"/>
  <c r="Q29"/>
  <c r="S37"/>
  <c r="P28"/>
  <c r="S60"/>
  <c r="Q58"/>
  <c r="R55"/>
  <c r="S52"/>
  <c r="R47"/>
  <c r="R43"/>
  <c r="S27"/>
  <c r="P27"/>
  <c r="R60"/>
  <c r="S57"/>
  <c r="R52"/>
  <c r="S49"/>
  <c r="Q33"/>
  <c r="R27"/>
  <c r="P57"/>
  <c r="P49"/>
  <c r="Q41"/>
  <c r="P41"/>
  <c r="P33"/>
  <c r="P25"/>
  <c r="R45"/>
  <c r="S42"/>
  <c r="Q40"/>
  <c r="R37"/>
  <c r="S34"/>
  <c r="Q32"/>
  <c r="R29"/>
  <c r="S26"/>
  <c r="Q38"/>
  <c r="P40"/>
  <c r="R34"/>
  <c r="P39"/>
  <c r="P31"/>
  <c r="S44"/>
  <c r="Q42"/>
  <c r="R39"/>
  <c r="S36"/>
  <c r="Q34"/>
  <c r="R31"/>
  <c r="S28"/>
  <c r="Q26"/>
  <c r="S40"/>
  <c r="P42"/>
  <c r="R26"/>
  <c r="P38"/>
  <c r="P30"/>
  <c r="R44"/>
  <c r="S41"/>
  <c r="R36"/>
  <c r="S33"/>
  <c r="R28"/>
  <c r="S25"/>
  <c r="R32"/>
  <c r="Q44"/>
  <c r="S38"/>
  <c r="Q36"/>
  <c r="N12" i="9"/>
  <c r="G46" i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E24" i="2"/>
  <c r="E23"/>
  <c r="E22"/>
  <c r="E21"/>
  <c r="E20"/>
  <c r="E19"/>
  <c r="E18"/>
  <c r="E17"/>
  <c r="E16"/>
  <c r="E15"/>
  <c r="E14"/>
  <c r="E13"/>
  <c r="C8"/>
  <c r="C4"/>
  <c r="T18" l="1"/>
  <c r="T17"/>
  <c r="T21"/>
  <c r="T13"/>
  <c r="T16"/>
  <c r="T20"/>
  <c r="T24"/>
  <c r="T22"/>
  <c r="T15"/>
  <c r="T19"/>
  <c r="T23"/>
  <c r="C15" i="9"/>
  <c r="L21"/>
  <c r="L29"/>
  <c r="L37"/>
  <c r="C31"/>
  <c r="C23"/>
  <c r="L31"/>
  <c r="C21"/>
  <c r="L19"/>
  <c r="L27"/>
  <c r="L35"/>
  <c r="C33"/>
  <c r="C25"/>
  <c r="C17"/>
  <c r="L23"/>
  <c r="C29"/>
  <c r="L17"/>
  <c r="L25"/>
  <c r="L33"/>
  <c r="C35"/>
  <c r="C27"/>
  <c r="C19"/>
  <c r="L15"/>
  <c r="C37"/>
  <c r="M37"/>
  <c r="M29"/>
  <c r="M21"/>
  <c r="D37"/>
  <c r="D29"/>
  <c r="D21"/>
  <c r="M31"/>
  <c r="M23"/>
  <c r="M15"/>
  <c r="D31"/>
  <c r="D23"/>
  <c r="M33"/>
  <c r="M25"/>
  <c r="M17"/>
  <c r="D33"/>
  <c r="D25"/>
  <c r="D17"/>
  <c r="M35"/>
  <c r="M27"/>
  <c r="M19"/>
  <c r="D35"/>
  <c r="D27"/>
  <c r="D19"/>
  <c r="D15"/>
  <c r="T14" i="2"/>
  <c r="R22"/>
  <c r="S22"/>
  <c r="P22"/>
  <c r="Q22"/>
  <c r="Q15"/>
  <c r="R15"/>
  <c r="P15"/>
  <c r="S15"/>
  <c r="R16"/>
  <c r="P16"/>
  <c r="Q16"/>
  <c r="S16"/>
  <c r="R24"/>
  <c r="P24"/>
  <c r="S24"/>
  <c r="Q24"/>
  <c r="Q17"/>
  <c r="R17"/>
  <c r="S17"/>
  <c r="P17"/>
  <c r="R14"/>
  <c r="S14"/>
  <c r="P14"/>
  <c r="Q14"/>
  <c r="R18"/>
  <c r="P18"/>
  <c r="Q18"/>
  <c r="S18"/>
  <c r="S19"/>
  <c r="P19"/>
  <c r="R19"/>
  <c r="Q19"/>
  <c r="P20"/>
  <c r="Q20"/>
  <c r="R20"/>
  <c r="S20"/>
  <c r="Q23"/>
  <c r="R23"/>
  <c r="P23"/>
  <c r="S23"/>
  <c r="P21"/>
  <c r="S21"/>
  <c r="I21" s="1"/>
  <c r="Q21"/>
  <c r="R21"/>
  <c r="S13"/>
  <c r="R13"/>
  <c r="Q13"/>
  <c r="P13"/>
  <c r="C2"/>
  <c r="C10"/>
  <c r="I27" l="1"/>
  <c r="I18"/>
  <c r="I17"/>
  <c r="I16"/>
  <c r="I22"/>
  <c r="I20"/>
  <c r="I19"/>
  <c r="I14"/>
  <c r="I24"/>
  <c r="I15"/>
  <c r="I13"/>
  <c r="I23"/>
  <c r="I26"/>
  <c r="I25"/>
  <c r="C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<sst xmlns="http://schemas.openxmlformats.org/spreadsheetml/2006/main" count="1853" uniqueCount="349">
  <si>
    <t>STARTOVNÍ  LISTINA</t>
  </si>
  <si>
    <t>Název akce:</t>
  </si>
  <si>
    <t>Pořadatel:</t>
  </si>
  <si>
    <t>Místo konání:</t>
  </si>
  <si>
    <t>Datum konání:</t>
  </si>
  <si>
    <t>Rozhodčí:</t>
  </si>
  <si>
    <t>Startovní číslo</t>
  </si>
  <si>
    <t xml:space="preserve"> Jméno psovoda</t>
  </si>
  <si>
    <t>Jméno psa</t>
  </si>
  <si>
    <t xml:space="preserve">Plemeno </t>
  </si>
  <si>
    <t>VÝSLEDKOVÁ LISTINA</t>
  </si>
  <si>
    <t>Jméno psovoda</t>
  </si>
  <si>
    <t>Třída</t>
  </si>
  <si>
    <t>Známka</t>
  </si>
  <si>
    <t>Pořadí</t>
  </si>
  <si>
    <t xml:space="preserve"> BODOVACÍ KARTA</t>
  </si>
  <si>
    <t>Datum:</t>
  </si>
  <si>
    <t>Číslo startu</t>
  </si>
  <si>
    <t>info</t>
  </si>
  <si>
    <t>Výška skoku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</si>
  <si>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</si>
  <si>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</si>
  <si>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</si>
  <si>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</si>
  <si>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</si>
  <si>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</si>
  <si>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</si>
  <si>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</si>
  <si>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</si>
  <si>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</si>
  <si>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</si>
  <si>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>Jana Nováková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</si>
  <si>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</si>
  <si>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</si>
  <si>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</si>
  <si>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</si>
  <si>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</si>
  <si>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</si>
  <si>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</si>
  <si>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</si>
  <si>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</si>
  <si>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</si>
  <si>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</si>
  <si>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</si>
  <si>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</si>
  <si>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</si>
  <si>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</si>
  <si>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</si>
  <si>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</si>
  <si>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</si>
  <si>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</si>
  <si>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</si>
  <si>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</si>
  <si>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</si>
  <si>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</si>
  <si>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</si>
  <si>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</si>
  <si>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</si>
  <si>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</si>
  <si>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</si>
  <si>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</si>
  <si>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</si>
  <si>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</si>
  <si>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</si>
  <si>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</si>
  <si>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</si>
  <si>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</si>
  <si>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</si>
  <si>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</si>
  <si>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</si>
  <si>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</si>
  <si>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</si>
  <si>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</si>
  <si>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</si>
  <si>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</si>
  <si>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</si>
  <si>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</si>
  <si>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</si>
  <si>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</si>
  <si>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</si>
  <si>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</si>
  <si>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</si>
  <si>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Čas</t>
  </si>
  <si>
    <t>RO-3</t>
  </si>
  <si>
    <t>RO-2</t>
  </si>
  <si>
    <t>RO-Z</t>
  </si>
  <si>
    <t>RO-1</t>
  </si>
  <si>
    <t>Plemeno</t>
  </si>
  <si>
    <t>Skok přes překážku - psovod těsně vedle překážky</t>
  </si>
  <si>
    <t>Stůj - okolo psovoda - stůj</t>
  </si>
  <si>
    <t>Kruhová spirála - pes zvenku</t>
  </si>
  <si>
    <t>Stůj - 90° obrat vlevo - s pohybem</t>
  </si>
  <si>
    <t>Stop - odložení v sedě - odchod šikmo</t>
  </si>
  <si>
    <t>Stůj - 90° obrat vlevo - stůj</t>
  </si>
  <si>
    <t>302c</t>
  </si>
  <si>
    <t>Otočení - přivolání z úhlu do předsednutí - Pes vpravo okolo vpřed</t>
  </si>
  <si>
    <t>Stop - úkrok vpravo - stop</t>
  </si>
  <si>
    <t>180° obrat vlevo</t>
  </si>
  <si>
    <t>Z poslední pozice - odchod šikmo - přivolání přes překážku</t>
  </si>
  <si>
    <t>Zastavení ve stoje</t>
  </si>
  <si>
    <t>319d</t>
  </si>
  <si>
    <t>Bez otočení do předsednutí - Pes vlevo okolo vpřed</t>
  </si>
  <si>
    <t>Stůj - 90° obrat vpravo - stůj</t>
  </si>
  <si>
    <t>Stop - 90° obrat vpravo - krok vpřed - stop</t>
  </si>
  <si>
    <t>Stop - 90° obrat vlevo - krok vpřed - stop</t>
  </si>
  <si>
    <t>Stůj - 180° obrat vlevo - vpřed</t>
  </si>
  <si>
    <t>Za pohybu do lehu</t>
  </si>
  <si>
    <t xml:space="preserve">Pes otočka od psovoda – psovod otočka od psa </t>
  </si>
  <si>
    <t>Otočení - přivolání k noze</t>
  </si>
  <si>
    <t>Stůj - 180° vlevo - stůj</t>
  </si>
  <si>
    <t>270° vpravo</t>
  </si>
  <si>
    <t>x</t>
  </si>
  <si>
    <t>neobsazeno</t>
  </si>
  <si>
    <t>Zastavení - 3 kroky zpět - vpřed</t>
  </si>
  <si>
    <t>Stop - 90° obrat vlevo - chůze</t>
  </si>
  <si>
    <t>Stop - Obejití psovoda - Stop</t>
  </si>
  <si>
    <t>Za pohybu - krok stranou - vpravo</t>
  </si>
  <si>
    <t>Stop - Obejít psa</t>
  </si>
  <si>
    <t>Stop</t>
  </si>
  <si>
    <t>Předsednutí - Pes vpravo okolo vpřed</t>
  </si>
  <si>
    <t>Obrat vpravo za chůze</t>
  </si>
  <si>
    <t>Stop - Lehni - Okolo psa</t>
  </si>
  <si>
    <t>360° vpravo</t>
  </si>
  <si>
    <t>Slalom jednoduchý s rušivým vlivem</t>
  </si>
  <si>
    <t>Stop - 90° obrat vpravo - chůze</t>
  </si>
  <si>
    <t>270° vlevo</t>
  </si>
  <si>
    <t>2x čelem vzad - psovod vlevo, pes vpravo</t>
  </si>
  <si>
    <t>Stop - Lehni - Sedni</t>
  </si>
  <si>
    <t>180° obrat vpravo</t>
  </si>
  <si>
    <t>Slalom jednoduchý</t>
  </si>
  <si>
    <t>Obrat vlevo za chůze</t>
  </si>
  <si>
    <t>Obrat zpět vlevo</t>
  </si>
  <si>
    <t>Rychlé tempo</t>
  </si>
  <si>
    <t>Stop - Jeden krok vpřed</t>
  </si>
  <si>
    <t>Stop - odložení psa v sedě</t>
  </si>
  <si>
    <t>Stop - 180° obrat zpět vlevo - s pohybem</t>
  </si>
  <si>
    <t>Bez otočení - přivolání k noze</t>
  </si>
  <si>
    <t>Stůj - 1,2,3 kroky vpřed</t>
  </si>
  <si>
    <t>Zastavit - Lehni</t>
  </si>
  <si>
    <t>Stop - vstaň</t>
  </si>
  <si>
    <t>Stůj - 180° obrat vpravo - vpřed</t>
  </si>
  <si>
    <t>Zastavit - lehni - odchod</t>
  </si>
  <si>
    <t>Stop - Lehni</t>
  </si>
  <si>
    <t>Slalom tam a zpět s rušivým vlivem</t>
  </si>
  <si>
    <t>Psovod  jméno:</t>
  </si>
  <si>
    <t>Pes jméno:</t>
  </si>
  <si>
    <t>OBEDIENCE KLUB ČR</t>
  </si>
  <si>
    <t>Třída *</t>
  </si>
  <si>
    <t>Karta</t>
  </si>
  <si>
    <t>Popis</t>
  </si>
  <si>
    <t>S</t>
  </si>
  <si>
    <t>Start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</si>
  <si>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</si>
  <si>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</si>
  <si>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</si>
  <si>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</si>
  <si>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</si>
  <si>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</si>
  <si>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</si>
  <si>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</si>
  <si>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</si>
  <si>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</si>
  <si>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Obrat zpět vpravo</t>
  </si>
  <si>
    <t>Čelem vzad psovod vlevo pes vpravo</t>
  </si>
  <si>
    <t>Předsednutí - Pes vpravo okolo (psovoda) stop</t>
  </si>
  <si>
    <t>Předsednutí - Pes vlevo okolo (psovoda) stop</t>
  </si>
  <si>
    <t>Předsednutí - Pes vlevo okolo vpřed</t>
  </si>
  <si>
    <t>Pomalé tempo</t>
  </si>
  <si>
    <t>Normální tempo (chůze)</t>
  </si>
  <si>
    <t>Spirála zprava - pes vně (zvenku)</t>
  </si>
  <si>
    <t>Spirála zleva - pes uvnitř</t>
  </si>
  <si>
    <t>Slalom tam a zpět</t>
  </si>
  <si>
    <t>Figura 8 bez rušivého vlivu</t>
  </si>
  <si>
    <t>Předsednutí - Jeden krok zpět + C</t>
  </si>
  <si>
    <t>025a</t>
  </si>
  <si>
    <t>Předsednutí - Jeden krok zpět - Pes vpravo okolo (psovoda) stop</t>
  </si>
  <si>
    <t>025b</t>
  </si>
  <si>
    <t>Předsednutí - Jeden krok zpět - Pes vlevo okolo (psovoda) stop</t>
  </si>
  <si>
    <t>025c</t>
  </si>
  <si>
    <t>Předsednutí - Jeden krok zpět - Pes vpravo okolo vpřed</t>
  </si>
  <si>
    <t>025d</t>
  </si>
  <si>
    <t>Předsednutí - Jeden krok zpět - Pes vlevo okolo vpřed</t>
  </si>
  <si>
    <t>25a</t>
  </si>
  <si>
    <t>25b</t>
  </si>
  <si>
    <t>25c</t>
  </si>
  <si>
    <t>25d</t>
  </si>
  <si>
    <t>Kruhová spirála - pes uvnitř</t>
  </si>
  <si>
    <t xml:space="preserve">225° vpravo </t>
  </si>
  <si>
    <t xml:space="preserve">225° vlevo </t>
  </si>
  <si>
    <t>032a</t>
  </si>
  <si>
    <t>Předsednutí - 1 krok vzad - lehni  - Pes vpravo okolo (psovoda) stop</t>
  </si>
  <si>
    <t>032b</t>
  </si>
  <si>
    <t>Předsednutí - 1 krok vzad - lehni - Pes vlevo okolo (psovoda) stop</t>
  </si>
  <si>
    <t>032c</t>
  </si>
  <si>
    <t>Předsednutí - 1 krok vzad - lehni - Pes vpravo okolo vpřed</t>
  </si>
  <si>
    <t>032d</t>
  </si>
  <si>
    <t>Předsednutí - 1 krok vzad - lehni - Pes vlevo okolo vpřed</t>
  </si>
  <si>
    <t>360° vlevo</t>
  </si>
  <si>
    <t>Stop - 90° obrat vpravo - stop</t>
  </si>
  <si>
    <t>Stop - 90° obrat vlevo - stop</t>
  </si>
  <si>
    <t>Stop - 1 krok vpřed + stůj - 2 kroky vpřed + sedni - 3 kroky vpřed + lehni</t>
  </si>
  <si>
    <t>Předsednutí - 1 krok vzad + stůj před psovodem - 2 kroky vzad+ sedni před psovodem - 3 kroky vzad + lehni před psovodem + C</t>
  </si>
  <si>
    <t>108a</t>
  </si>
  <si>
    <t>Předsednutí - 1 krok vzad + stůj před psovodem - 2 kroky vzad+ sedni před psovodem - 3 kroky vzad + lehni před psovodem - Pes vpravo okolo (psovoda) stop</t>
  </si>
  <si>
    <t>108b</t>
  </si>
  <si>
    <t>Předsednutí - 1 krok vzad + stůj před psovodem - 2 kroky vzad+ sedni před psovodem - 3 kroky vzad + lehni před psovodem - Pes vlevo okolo (psovoda) stop</t>
  </si>
  <si>
    <t>108c</t>
  </si>
  <si>
    <t>Předsednutí - 1 krok vzad + stůj před psovodem - 2 kroky vzad+ sedni před psovodem - 3 kroky vzad + lehni před psovodem - Pes vpravo okolo vpřed</t>
  </si>
  <si>
    <t>109d</t>
  </si>
  <si>
    <t>Předsednutí - 1 krok vzad + stůj před psovodem - 2 kroky vzad+ sedni před psovodem - 3 kroky vzad + lehni před psovodem - Pes vlevo okolo vpřed</t>
  </si>
  <si>
    <t>Stop - rychlé tempo ze sedu</t>
  </si>
  <si>
    <t>Předsednutí - úkrok stranou - vpravo + C</t>
  </si>
  <si>
    <t>114a</t>
  </si>
  <si>
    <t>Předsednutí - úkrok stranou - vpravo - Pes vpravo okolo (psovoda) stop</t>
  </si>
  <si>
    <t>114b</t>
  </si>
  <si>
    <t>Předsednutí - úkrok stranou - vpravo - Pes vlevo okolo (psovoda) stop</t>
  </si>
  <si>
    <t>114c</t>
  </si>
  <si>
    <t>Předsednutí - úkrok stranou - vpravo - Pes vpravo okolo vpřed</t>
  </si>
  <si>
    <t>114d</t>
  </si>
  <si>
    <t>Předsednutí - úkrok stranou - vpravo - Pes vlevo okolo vpřed</t>
  </si>
  <si>
    <t>Předsednutí - úkrok stranou - vlevo + C</t>
  </si>
  <si>
    <t>115a</t>
  </si>
  <si>
    <t>Předsednutí - úkrok stranou - vlevo - Pes vpravo okolo (psovoda) stop</t>
  </si>
  <si>
    <t>115b</t>
  </si>
  <si>
    <t>Předsednutí - úkrok stranou - vlevo - Pes vlevo okolo (psovoda) stop</t>
  </si>
  <si>
    <t>115c</t>
  </si>
  <si>
    <t>Předsednutí - úkrok stranou - vlevo - Pes vpravo okolo vpřed</t>
  </si>
  <si>
    <t>115d</t>
  </si>
  <si>
    <t>Předsednutí - úkrok stranou - vlevo - Pes vlevo okolo vpřed</t>
  </si>
  <si>
    <t>Figura 8 s rušivým vlivem</t>
  </si>
  <si>
    <t>Stůj - 90° obrat vpravo - s pohybem</t>
  </si>
  <si>
    <t xml:space="preserve">180° obrat vpravo - 180° obrat vlevo  </t>
  </si>
  <si>
    <t xml:space="preserve">180° obrat vlevo - 180° obrat vpravo  </t>
  </si>
  <si>
    <t xml:space="preserve">Výměna strany za psovodem v pohybu </t>
  </si>
  <si>
    <t xml:space="preserve">Stop – změna za psovodem – stop  </t>
  </si>
  <si>
    <t xml:space="preserve">Stop - změna před psovodem - stop </t>
  </si>
  <si>
    <t>Stop - 180° obrat zpět vpravo - stop</t>
  </si>
  <si>
    <t>Stop - 180° obrat zpět vlevo - stop</t>
  </si>
  <si>
    <t>Stop - 180° obrat zpět vpravo - s pohybem</t>
  </si>
  <si>
    <t xml:space="preserve">Pes okolo psovoda v pohybu  </t>
  </si>
  <si>
    <t>Stop - vstaň - sedni</t>
  </si>
  <si>
    <t>Otočení - zpět ke psu</t>
  </si>
  <si>
    <t>Otočení - přivolání do předsednutí + C</t>
  </si>
  <si>
    <t>214a</t>
  </si>
  <si>
    <t>Otočení - přivolání do předsednutí - Pes vpravo okolo (psovoda) stop</t>
  </si>
  <si>
    <t>214b</t>
  </si>
  <si>
    <t>Otočení - přivolání do předsednutí - Pes vlevo okolo (psovoda) stop</t>
  </si>
  <si>
    <t>214c</t>
  </si>
  <si>
    <t>Otočení - přivolání do předsednutí - Pes vpravo okolo vpřed</t>
  </si>
  <si>
    <t>214d</t>
  </si>
  <si>
    <t>Otočení - přivolání do předsednutí - Pes vlevo okolo vpřed</t>
  </si>
  <si>
    <t>Z poslední pozice - odchod k přivolání přes překážku</t>
  </si>
  <si>
    <t xml:space="preserve">Pes otočka vně od psovoda – za pohybu  </t>
  </si>
  <si>
    <t>Předsednutí - stůj - 1,2,3 kroky zpět + C</t>
  </si>
  <si>
    <t>221a</t>
  </si>
  <si>
    <t>Předsednutí - stůj - 1,2,3 kroky zpět - Pes vpravo okolo (psovoda) stop</t>
  </si>
  <si>
    <t>221b</t>
  </si>
  <si>
    <t>Předsednutí - stůj - 1,2,3 kroky zpět - Pes vlevo okolo (psovoda) stop</t>
  </si>
  <si>
    <t>221c</t>
  </si>
  <si>
    <t>Předsednutí - stůj - 1,2,3 kroky zpět - Pes vpravo okolo vpřed</t>
  </si>
  <si>
    <t>221d</t>
  </si>
  <si>
    <t>Předsednutí - stůj - 1,2,3 kroky zpět - Pes vlevo okolo vpřed</t>
  </si>
  <si>
    <t>Předsednutí - úkrok vlevo - úkrok vpravo - předsednutí + C</t>
  </si>
  <si>
    <t>222a</t>
  </si>
  <si>
    <t>Předsednutí - úkrok vlevo - úkrok vpravo - předsednutí - Pes vpravo okolo (psovoda) stop</t>
  </si>
  <si>
    <t>222b</t>
  </si>
  <si>
    <t>Předsednutí - úkrok vlevo - úkrok vpravo - předsednutí - Pes vlevo okolo (psovoda) stop</t>
  </si>
  <si>
    <t>222c</t>
  </si>
  <si>
    <t>Předsednutí - úkrok vlevo - úkrok vpravo - předsednutí - Pes vpravo okolo vpřed</t>
  </si>
  <si>
    <t>222d</t>
  </si>
  <si>
    <t>Předsednutí - úkrok vlevo - úkrok vpravo - předsednutí - Pes vlevo okolo vpřed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</si>
  <si>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</si>
  <si>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</si>
  <si>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</si>
  <si>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</si>
  <si>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</si>
  <si>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>Otočení - přivolání z úhlu do předsednutí + C</t>
  </si>
  <si>
    <t>302a</t>
  </si>
  <si>
    <t>Otočení - přivolání z úhlu do předsednutí - Pes vpravo okolo (psovoda) stop</t>
  </si>
  <si>
    <t>302b</t>
  </si>
  <si>
    <t>Otočení - přivolání z úhlu do předsednutí - Pes vlevo okolo (psovoda) stop</t>
  </si>
  <si>
    <t>302d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</si>
  <si>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</si>
  <si>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</si>
  <si>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</si>
  <si>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</si>
  <si>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Zůstaň - stát - odchod</t>
  </si>
  <si>
    <t>Otočení - zastavení do lehu - přivolání do předsednutí + C</t>
  </si>
  <si>
    <t>308a</t>
  </si>
  <si>
    <t>Otočení - zastavení do lehu - přivolání do předsednutí - Pes vpravo okolo (psovoda) stop</t>
  </si>
  <si>
    <t>308b</t>
  </si>
  <si>
    <t>Otočení - zastavení do lehu - přivolání do předsednutí - Pes vlevo okolo (psovoda) stop</t>
  </si>
  <si>
    <t>308c</t>
  </si>
  <si>
    <t>Otočení - zastavení do lehu - přivolání do předsednutí - Pes vpravo okolo vpřed</t>
  </si>
  <si>
    <t>308d</t>
  </si>
  <si>
    <t>Otočení - zastavení do lehu - přivolání do předsednutí - Pes vlevo okolo vpřed</t>
  </si>
  <si>
    <t>Otočení - polohy na vzdálenost lehni, sedni - přivolání do předsednutí + C</t>
  </si>
  <si>
    <t>309a</t>
  </si>
  <si>
    <t>Otočení - polohy na vzdálenost lehni, sedni - přivolání do předsednutí - Pes vpravo okolo (psovoda) stop</t>
  </si>
  <si>
    <t>309b</t>
  </si>
  <si>
    <t>Otočení - polohy na vzdálenost lehni, sedni - přivolání do předsednutí - Pes vlevo okolo (psovoda) stop</t>
  </si>
  <si>
    <t>309c</t>
  </si>
  <si>
    <t>Otočení - polohy na vzdálenost lehni, sedni - přivolání do předsednutí - Pes vpravo okolo vpřed</t>
  </si>
  <si>
    <t>309d</t>
  </si>
  <si>
    <t>Otočení - polohy na vzdálenost lehni, sedni - přivolání do předsednutí - Pes vlevo okolo vpřed</t>
  </si>
  <si>
    <t>Za pohybu do sedu</t>
  </si>
  <si>
    <t>Za pohybu do stoje</t>
  </si>
  <si>
    <t>Pes překážku - psovod vedle překážky</t>
  </si>
  <si>
    <t>Stůj - 180° vpravo - stůj</t>
  </si>
  <si>
    <t>Bez otočení do předsednutí + C</t>
  </si>
  <si>
    <t>319a</t>
  </si>
  <si>
    <t>Bez otočení do předsednutí - Pes vpravo okolo (psovoda) stop</t>
  </si>
  <si>
    <t>319b</t>
  </si>
  <si>
    <t>Bez otočení do předsednutí - Pes vlevo okolo (psovoda) stop</t>
  </si>
  <si>
    <t>319c</t>
  </si>
  <si>
    <t>Bez otočení do předsednutí - Pes vpravo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</si>
  <si>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</si>
  <si>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</si>
  <si>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</si>
  <si>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t>323a</t>
  </si>
  <si>
    <t>Stop – odběhnutí – přivolání do předsednutí za klusu - Pes vpravo okolo (psovoda) stop</t>
  </si>
  <si>
    <t>323b</t>
  </si>
  <si>
    <t>Stop – odběhnutí – přivolání do předsednutí za klusu - Pes vlevo okolo (psovoda) stop</t>
  </si>
  <si>
    <t>323c</t>
  </si>
  <si>
    <t>Stop – odběhnutí – přivolání do předsednutí za klusu  - Pes vpravo okolo vpřed</t>
  </si>
  <si>
    <t>323d</t>
  </si>
  <si>
    <t>Stop – odběhnutí – přivolání do předsednutí za klusu  - Pes vlevo okolo vpřed</t>
  </si>
  <si>
    <t xml:space="preserve">Vyslání ke kuželu - stůj </t>
  </si>
  <si>
    <t xml:space="preserve">Výměna 180° vpravo </t>
  </si>
  <si>
    <t xml:space="preserve">Výměna 180° vlevo </t>
  </si>
  <si>
    <t xml:space="preserve">Výměna strany před psovodem - za pohybu </t>
  </si>
  <si>
    <t>*Body celkem</t>
  </si>
  <si>
    <t>*čas</t>
  </si>
  <si>
    <t>Do žlutého pole v červeném rámečku vložte č.karty.</t>
  </si>
  <si>
    <t>RO-V</t>
  </si>
  <si>
    <t>* použijte rozbalovací menu !</t>
  </si>
  <si>
    <t>* Vyplňovat pouze body a čas v červeném rámečku, formát času 01:30,50</t>
  </si>
  <si>
    <t>Vyplňovat pouze žlutá pole</t>
  </si>
  <si>
    <t>14a</t>
  </si>
  <si>
    <t>14b</t>
  </si>
  <si>
    <t>14c</t>
  </si>
  <si>
    <t>14d</t>
  </si>
  <si>
    <t>* použijte rozbalovací menu !  Typ: Na konci soupisky doplňte "NIC" a pole se vybělí</t>
  </si>
  <si>
    <t>STARTOVAKA RALLY OBEDIENCE</t>
  </si>
  <si>
    <t>PC</t>
  </si>
  <si>
    <t>ČAS - NEPOVINNÉ, start 1. týmu vložte do řádky 13 G do červeného rámečku. Pak stačí doplnit minuty mezi týmy nebo mezi třídami v sloupci H</t>
  </si>
  <si>
    <t>Dle třídy</t>
  </si>
  <si>
    <t>LOCKED</t>
  </si>
  <si>
    <r>
      <t xml:space="preserve">VÝCHOZÍ NASTAVENÍ - řazeno dle startovního čísla,  umístění týmů po třídách dle startovky,  v </t>
    </r>
    <r>
      <rPr>
        <b/>
        <sz val="11"/>
        <color rgb="FF00B050"/>
        <rFont val="Calibri"/>
        <family val="2"/>
        <charset val="238"/>
        <scheme val="minor"/>
      </rPr>
      <t>ZELENÉM poli</t>
    </r>
    <r>
      <rPr>
        <b/>
        <sz val="11"/>
        <color rgb="FFFF0000"/>
        <rFont val="Calibri"/>
        <family val="2"/>
        <charset val="238"/>
        <scheme val="minor"/>
      </rPr>
      <t xml:space="preserve"> 10-I nastaveno </t>
    </r>
    <r>
      <rPr>
        <b/>
        <sz val="11"/>
        <color rgb="FF00B050"/>
        <rFont val="Calibri"/>
        <family val="2"/>
        <charset val="238"/>
        <scheme val="minor"/>
      </rPr>
      <t>Dle třídy</t>
    </r>
    <r>
      <rPr>
        <b/>
        <sz val="11"/>
        <color rgb="FFFF0000"/>
        <rFont val="Calibri"/>
        <family val="2"/>
        <charset val="238"/>
        <scheme val="minor"/>
      </rPr>
      <t xml:space="preserve">. Pokud chcete vidět umístění všech bez rozdílu tříd, požijte volbu </t>
    </r>
    <r>
      <rPr>
        <b/>
        <sz val="11"/>
        <color rgb="FF00B050"/>
        <rFont val="Calibri"/>
        <family val="2"/>
        <charset val="238"/>
        <scheme val="minor"/>
      </rPr>
      <t>CELKOVÉ</t>
    </r>
    <r>
      <rPr>
        <b/>
        <sz val="11"/>
        <color rgb="FFFF0000"/>
        <rFont val="Calibri"/>
        <family val="2"/>
        <charset val="238"/>
        <scheme val="minor"/>
      </rPr>
      <t xml:space="preserve">. </t>
    </r>
  </si>
</sst>
</file>

<file path=xl/styles.xml><?xml version="1.0" encoding="utf-8"?>
<styleSheet xmlns="http://schemas.openxmlformats.org/spreadsheetml/2006/main">
  <numFmts count="2">
    <numFmt numFmtId="164" formatCode="\ mm:ss.00"/>
    <numFmt numFmtId="165" formatCode="000"/>
  </numFmts>
  <fonts count="57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00206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</font>
    <font>
      <b/>
      <sz val="8"/>
      <color theme="1"/>
      <name val="Calibri"/>
      <family val="2"/>
      <charset val="238"/>
      <scheme val="minor"/>
    </font>
    <font>
      <b/>
      <sz val="18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0"/>
      <color theme="2" tint="-0.249977111117893"/>
      <name val="Calibri"/>
      <family val="2"/>
      <charset val="238"/>
      <scheme val="minor"/>
    </font>
    <font>
      <b/>
      <sz val="14"/>
      <color theme="2" tint="-0.249977111117893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6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4" fillId="0" borderId="0"/>
    <xf numFmtId="0" fontId="13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8" applyNumberFormat="0" applyFill="0" applyAlignment="0" applyProtection="0"/>
    <xf numFmtId="0" fontId="11" fillId="0" borderId="0"/>
    <xf numFmtId="0" fontId="4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6" fillId="0" borderId="0"/>
    <xf numFmtId="0" fontId="6" fillId="0" borderId="0"/>
  </cellStyleXfs>
  <cellXfs count="528">
    <xf numFmtId="0" fontId="0" fillId="0" borderId="0" xfId="0"/>
    <xf numFmtId="0" fontId="15" fillId="0" borderId="0" xfId="1" applyFont="1"/>
    <xf numFmtId="0" fontId="13" fillId="0" borderId="0" xfId="2"/>
    <xf numFmtId="0" fontId="13" fillId="0" borderId="0" xfId="2" applyAlignment="1">
      <alignment horizontal="center"/>
    </xf>
    <xf numFmtId="0" fontId="16" fillId="0" borderId="0" xfId="1" applyFont="1" applyAlignment="1">
      <alignment vertical="center"/>
    </xf>
    <xf numFmtId="0" fontId="14" fillId="0" borderId="0" xfId="1" applyAlignment="1">
      <alignment vertical="center"/>
    </xf>
    <xf numFmtId="0" fontId="14" fillId="0" borderId="0" xfId="1"/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2" applyFont="1" applyAlignment="1">
      <alignment horizontal="center"/>
    </xf>
    <xf numFmtId="0" fontId="27" fillId="0" borderId="0" xfId="1" applyFont="1" applyAlignment="1">
      <alignment vertical="center"/>
    </xf>
    <xf numFmtId="0" fontId="18" fillId="0" borderId="0" xfId="1" applyFont="1" applyAlignment="1">
      <alignment horizontal="center"/>
    </xf>
    <xf numFmtId="0" fontId="14" fillId="3" borderId="3" xfId="1" applyFill="1" applyBorder="1"/>
    <xf numFmtId="49" fontId="14" fillId="3" borderId="5" xfId="1" applyNumberFormat="1" applyFill="1" applyBorder="1" applyAlignment="1">
      <alignment horizontal="center"/>
    </xf>
    <xf numFmtId="0" fontId="14" fillId="0" borderId="8" xfId="1" applyBorder="1"/>
    <xf numFmtId="0" fontId="30" fillId="0" borderId="0" xfId="1" applyFont="1"/>
    <xf numFmtId="0" fontId="31" fillId="0" borderId="0" xfId="1" applyFont="1" applyAlignment="1">
      <alignment vertical="center"/>
    </xf>
    <xf numFmtId="0" fontId="31" fillId="0" borderId="0" xfId="1" applyFont="1"/>
    <xf numFmtId="0" fontId="32" fillId="0" borderId="0" xfId="1" applyFont="1" applyAlignment="1">
      <alignment vertical="center"/>
    </xf>
    <xf numFmtId="0" fontId="33" fillId="0" borderId="0" xfId="2" applyFont="1" applyAlignment="1">
      <alignment horizontal="center"/>
    </xf>
    <xf numFmtId="0" fontId="31" fillId="0" borderId="0" xfId="2" applyFont="1"/>
    <xf numFmtId="0" fontId="34" fillId="0" borderId="0" xfId="2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4" fillId="0" borderId="7" xfId="1" applyBorder="1" applyAlignment="1">
      <alignment horizontal="center"/>
    </xf>
    <xf numFmtId="0" fontId="10" fillId="0" borderId="0" xfId="4"/>
    <xf numFmtId="0" fontId="15" fillId="0" borderId="0" xfId="4" applyFont="1"/>
    <xf numFmtId="0" fontId="27" fillId="0" borderId="0" xfId="4" applyFont="1" applyAlignment="1">
      <alignment vertical="center"/>
    </xf>
    <xf numFmtId="0" fontId="16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10" fillId="0" borderId="7" xfId="4" applyBorder="1"/>
    <xf numFmtId="0" fontId="10" fillId="3" borderId="6" xfId="4" applyFill="1" applyBorder="1"/>
    <xf numFmtId="49" fontId="10" fillId="3" borderId="43" xfId="4" applyNumberFormat="1" applyFill="1" applyBorder="1" applyAlignment="1">
      <alignment horizontal="center"/>
    </xf>
    <xf numFmtId="0" fontId="16" fillId="0" borderId="0" xfId="1" applyFont="1" applyAlignment="1">
      <alignment horizontal="center"/>
    </xf>
    <xf numFmtId="49" fontId="14" fillId="3" borderId="5" xfId="1" applyNumberFormat="1" applyFill="1" applyBorder="1" applyAlignment="1">
      <alignment horizontal="center"/>
    </xf>
    <xf numFmtId="0" fontId="41" fillId="0" borderId="20" xfId="1" applyFont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49" fontId="14" fillId="3" borderId="5" xfId="1" applyNumberFormat="1" applyFill="1" applyBorder="1" applyAlignment="1">
      <alignment horizontal="center"/>
    </xf>
    <xf numFmtId="0" fontId="8" fillId="0" borderId="0" xfId="5"/>
    <xf numFmtId="0" fontId="15" fillId="0" borderId="0" xfId="5" applyFont="1"/>
    <xf numFmtId="0" fontId="8" fillId="0" borderId="0" xfId="6"/>
    <xf numFmtId="0" fontId="27" fillId="0" borderId="0" xfId="6" applyFont="1" applyBorder="1" applyAlignment="1">
      <alignment vertical="center"/>
    </xf>
    <xf numFmtId="0" fontId="16" fillId="0" borderId="0" xfId="6" applyFont="1" applyAlignment="1">
      <alignment horizontal="center"/>
    </xf>
    <xf numFmtId="0" fontId="18" fillId="0" borderId="0" xfId="6" applyFont="1" applyAlignment="1">
      <alignment horizontal="center"/>
    </xf>
    <xf numFmtId="0" fontId="18" fillId="0" borderId="0" xfId="6" applyFont="1" applyAlignment="1">
      <alignment horizontal="left" vertical="center"/>
    </xf>
    <xf numFmtId="0" fontId="8" fillId="0" borderId="0" xfId="6" applyAlignment="1">
      <alignment horizontal="left"/>
    </xf>
    <xf numFmtId="0" fontId="8" fillId="0" borderId="7" xfId="6" applyFont="1" applyBorder="1"/>
    <xf numFmtId="0" fontId="16" fillId="0" borderId="7" xfId="6" applyFont="1" applyBorder="1" applyAlignment="1"/>
    <xf numFmtId="0" fontId="16" fillId="0" borderId="11" xfId="6" applyFont="1" applyBorder="1" applyAlignment="1"/>
    <xf numFmtId="0" fontId="8" fillId="3" borderId="3" xfId="5" applyFill="1" applyBorder="1"/>
    <xf numFmtId="49" fontId="8" fillId="3" borderId="5" xfId="5" applyNumberFormat="1" applyFill="1" applyBorder="1" applyAlignment="1">
      <alignment horizontal="center"/>
    </xf>
    <xf numFmtId="0" fontId="44" fillId="0" borderId="20" xfId="5" applyFont="1" applyBorder="1" applyAlignment="1">
      <alignment horizontal="center" vertical="center"/>
    </xf>
    <xf numFmtId="0" fontId="8" fillId="0" borderId="8" xfId="5" applyBorder="1"/>
    <xf numFmtId="0" fontId="7" fillId="0" borderId="0" xfId="4" applyFont="1"/>
    <xf numFmtId="0" fontId="51" fillId="0" borderId="0" xfId="4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5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46" fillId="4" borderId="7" xfId="0" applyFont="1" applyFill="1" applyBorder="1" applyAlignment="1">
      <alignment horizontal="center"/>
    </xf>
    <xf numFmtId="0" fontId="46" fillId="4" borderId="7" xfId="0" applyFont="1" applyFill="1" applyBorder="1" applyAlignment="1">
      <alignment horizontal="left"/>
    </xf>
    <xf numFmtId="0" fontId="39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165" fontId="39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 wrapText="1"/>
    </xf>
    <xf numFmtId="0" fontId="10" fillId="0" borderId="66" xfId="4" applyFont="1" applyBorder="1"/>
    <xf numFmtId="0" fontId="10" fillId="0" borderId="74" xfId="4" applyFont="1" applyBorder="1"/>
    <xf numFmtId="0" fontId="10" fillId="0" borderId="66" xfId="4" applyBorder="1"/>
    <xf numFmtId="0" fontId="10" fillId="0" borderId="74" xfId="4" applyBorder="1"/>
    <xf numFmtId="0" fontId="9" fillId="0" borderId="66" xfId="3" applyFont="1" applyBorder="1"/>
    <xf numFmtId="0" fontId="9" fillId="0" borderId="74" xfId="3" applyFont="1" applyBorder="1"/>
    <xf numFmtId="0" fontId="55" fillId="0" borderId="0" xfId="4" applyFont="1"/>
    <xf numFmtId="0" fontId="6" fillId="0" borderId="0" xfId="27"/>
    <xf numFmtId="0" fontId="15" fillId="0" borderId="0" xfId="27" applyFont="1"/>
    <xf numFmtId="0" fontId="27" fillId="0" borderId="0" xfId="27" applyFont="1" applyAlignment="1">
      <alignment vertical="center"/>
    </xf>
    <xf numFmtId="0" fontId="6" fillId="0" borderId="0" xfId="28"/>
    <xf numFmtId="0" fontId="6" fillId="0" borderId="0" xfId="27" applyFont="1"/>
    <xf numFmtId="0" fontId="16" fillId="0" borderId="0" xfId="27" applyFont="1" applyAlignment="1">
      <alignment horizontal="center"/>
    </xf>
    <xf numFmtId="0" fontId="18" fillId="0" borderId="0" xfId="27" applyFont="1" applyAlignment="1">
      <alignment horizontal="center"/>
    </xf>
    <xf numFmtId="0" fontId="18" fillId="0" borderId="0" xfId="28" applyFont="1" applyAlignment="1">
      <alignment horizontal="left" vertical="center"/>
    </xf>
    <xf numFmtId="0" fontId="6" fillId="0" borderId="0" xfId="28" applyAlignment="1">
      <alignment horizontal="left"/>
    </xf>
    <xf numFmtId="0" fontId="6" fillId="0" borderId="7" xfId="27" applyBorder="1"/>
    <xf numFmtId="0" fontId="6" fillId="3" borderId="6" xfId="27" applyFill="1" applyBorder="1"/>
    <xf numFmtId="49" fontId="6" fillId="3" borderId="43" xfId="27" applyNumberFormat="1" applyFill="1" applyBorder="1" applyAlignment="1">
      <alignment horizontal="center"/>
    </xf>
    <xf numFmtId="0" fontId="6" fillId="0" borderId="8" xfId="27" applyFont="1" applyBorder="1"/>
    <xf numFmtId="0" fontId="6" fillId="0" borderId="86" xfId="27" applyFont="1" applyBorder="1"/>
    <xf numFmtId="20" fontId="13" fillId="8" borderId="7" xfId="2" applyNumberFormat="1" applyFill="1" applyBorder="1"/>
    <xf numFmtId="0" fontId="11" fillId="0" borderId="0" xfId="2" applyFont="1"/>
    <xf numFmtId="0" fontId="6" fillId="5" borderId="77" xfId="27" applyFont="1" applyFill="1" applyBorder="1" applyAlignment="1" applyProtection="1">
      <alignment horizontal="center" vertical="center"/>
      <protection locked="0"/>
    </xf>
    <xf numFmtId="0" fontId="10" fillId="5" borderId="77" xfId="4" applyFont="1" applyFill="1" applyBorder="1" applyAlignment="1" applyProtection="1">
      <alignment horizontal="center" vertical="center"/>
      <protection locked="0"/>
    </xf>
    <xf numFmtId="0" fontId="9" fillId="5" borderId="77" xfId="3" applyFont="1" applyFill="1" applyBorder="1" applyAlignment="1" applyProtection="1">
      <alignment horizontal="center" vertical="center"/>
      <protection locked="0"/>
    </xf>
    <xf numFmtId="0" fontId="5" fillId="5" borderId="77" xfId="3" applyFont="1" applyFill="1" applyBorder="1" applyAlignment="1" applyProtection="1">
      <alignment horizontal="center" vertical="center"/>
      <protection locked="0"/>
    </xf>
    <xf numFmtId="0" fontId="10" fillId="5" borderId="77" xfId="4" applyFill="1" applyBorder="1" applyAlignment="1" applyProtection="1">
      <alignment horizontal="center" vertical="center"/>
      <protection locked="0"/>
    </xf>
    <xf numFmtId="0" fontId="54" fillId="0" borderId="55" xfId="0" applyFont="1" applyFill="1" applyBorder="1" applyProtection="1">
      <protection locked="0"/>
    </xf>
    <xf numFmtId="164" fontId="54" fillId="0" borderId="56" xfId="0" applyNumberFormat="1" applyFont="1" applyFill="1" applyBorder="1" applyProtection="1">
      <protection locked="0"/>
    </xf>
    <xf numFmtId="0" fontId="54" fillId="0" borderId="57" xfId="0" applyFont="1" applyFill="1" applyBorder="1" applyProtection="1">
      <protection locked="0"/>
    </xf>
    <xf numFmtId="164" fontId="54" fillId="0" borderId="58" xfId="0" applyNumberFormat="1" applyFont="1" applyFill="1" applyBorder="1" applyProtection="1">
      <protection locked="0"/>
    </xf>
    <xf numFmtId="0" fontId="54" fillId="0" borderId="59" xfId="0" applyFont="1" applyFill="1" applyBorder="1" applyProtection="1">
      <protection locked="0"/>
    </xf>
    <xf numFmtId="164" fontId="54" fillId="0" borderId="60" xfId="0" applyNumberFormat="1" applyFont="1" applyFill="1" applyBorder="1" applyProtection="1">
      <protection locked="0"/>
    </xf>
    <xf numFmtId="0" fontId="52" fillId="0" borderId="0" xfId="2" applyFont="1" applyBorder="1" applyAlignment="1">
      <alignment horizontal="left"/>
    </xf>
    <xf numFmtId="20" fontId="13" fillId="8" borderId="88" xfId="2" applyNumberFormat="1" applyFill="1" applyBorder="1"/>
    <xf numFmtId="0" fontId="11" fillId="7" borderId="44" xfId="2" applyFont="1" applyFill="1" applyBorder="1" applyAlignment="1" applyProtection="1">
      <alignment horizontal="center"/>
      <protection locked="0"/>
    </xf>
    <xf numFmtId="0" fontId="11" fillId="0" borderId="87" xfId="2" applyFont="1" applyFill="1" applyBorder="1" applyAlignment="1" applyProtection="1">
      <alignment horizontal="center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1" fillId="7" borderId="7" xfId="2" applyFont="1" applyFill="1" applyBorder="1" applyAlignment="1" applyProtection="1">
      <alignment horizontal="center"/>
      <protection locked="0"/>
    </xf>
    <xf numFmtId="0" fontId="11" fillId="0" borderId="7" xfId="2" applyFont="1" applyFill="1" applyBorder="1" applyAlignment="1" applyProtection="1">
      <alignment horizontal="center"/>
      <protection locked="0"/>
    </xf>
    <xf numFmtId="20" fontId="31" fillId="7" borderId="0" xfId="2" applyNumberFormat="1" applyFont="1" applyFill="1" applyProtection="1">
      <protection locked="0"/>
    </xf>
    <xf numFmtId="20" fontId="13" fillId="7" borderId="77" xfId="2" applyNumberFormat="1" applyFill="1" applyBorder="1" applyProtection="1">
      <protection locked="0"/>
    </xf>
    <xf numFmtId="0" fontId="4" fillId="5" borderId="77" xfId="4" applyFont="1" applyFill="1" applyBorder="1" applyAlignment="1" applyProtection="1">
      <alignment horizontal="center" vertical="center"/>
      <protection locked="0"/>
    </xf>
    <xf numFmtId="0" fontId="3" fillId="5" borderId="77" xfId="4" applyFont="1" applyFill="1" applyBorder="1" applyAlignment="1" applyProtection="1">
      <alignment horizontal="center" vertical="center"/>
      <protection locked="0"/>
    </xf>
    <xf numFmtId="0" fontId="2" fillId="5" borderId="77" xfId="4" applyFont="1" applyFill="1" applyBorder="1" applyAlignment="1" applyProtection="1">
      <alignment horizontal="center" vertical="center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3" fillId="0" borderId="0" xfId="2" applyBorder="1"/>
    <xf numFmtId="0" fontId="1" fillId="0" borderId="0" xfId="1" applyFont="1"/>
    <xf numFmtId="0" fontId="1" fillId="0" borderId="0" xfId="1" applyFont="1" applyAlignment="1">
      <alignment horizontal="left"/>
    </xf>
    <xf numFmtId="0" fontId="18" fillId="0" borderId="0" xfId="1" applyFont="1" applyProtection="1"/>
    <xf numFmtId="0" fontId="15" fillId="0" borderId="0" xfId="1" applyFont="1" applyProtection="1"/>
    <xf numFmtId="0" fontId="37" fillId="0" borderId="0" xfId="1" applyFont="1" applyProtection="1"/>
    <xf numFmtId="0" fontId="35" fillId="0" borderId="0" xfId="1" applyFont="1" applyProtection="1"/>
    <xf numFmtId="0" fontId="36" fillId="0" borderId="0" xfId="2" applyFont="1" applyProtection="1"/>
    <xf numFmtId="0" fontId="16" fillId="9" borderId="89" xfId="1" applyFont="1" applyFill="1" applyBorder="1" applyAlignment="1" applyProtection="1">
      <alignment vertical="center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1" fillId="7" borderId="44" xfId="2" applyFont="1" applyFill="1" applyBorder="1" applyAlignment="1" applyProtection="1">
      <alignment horizontal="left"/>
      <protection locked="0"/>
    </xf>
    <xf numFmtId="0" fontId="11" fillId="10" borderId="0" xfId="2" applyFont="1" applyFill="1" applyProtection="1"/>
    <xf numFmtId="0" fontId="11" fillId="0" borderId="0" xfId="2" applyFont="1" applyProtection="1"/>
    <xf numFmtId="0" fontId="11" fillId="0" borderId="0" xfId="2" applyFont="1" applyFill="1" applyProtection="1"/>
    <xf numFmtId="0" fontId="29" fillId="2" borderId="6" xfId="2" applyFont="1" applyFill="1" applyBorder="1" applyAlignment="1">
      <alignment horizontal="center" vertical="top" wrapText="1"/>
    </xf>
    <xf numFmtId="0" fontId="16" fillId="2" borderId="44" xfId="2" applyFont="1" applyFill="1" applyBorder="1" applyAlignment="1">
      <alignment horizontal="center" vertical="top"/>
    </xf>
    <xf numFmtId="0" fontId="16" fillId="2" borderId="43" xfId="2" applyFont="1" applyFill="1" applyBorder="1" applyAlignment="1">
      <alignment horizontal="center" vertical="top"/>
    </xf>
    <xf numFmtId="0" fontId="16" fillId="2" borderId="44" xfId="2" applyFont="1" applyFill="1" applyBorder="1" applyAlignment="1">
      <alignment horizontal="center" vertical="top"/>
    </xf>
    <xf numFmtId="0" fontId="15" fillId="0" borderId="0" xfId="1" applyFont="1" applyAlignment="1">
      <alignment horizontal="center"/>
    </xf>
    <xf numFmtId="0" fontId="16" fillId="7" borderId="1" xfId="1" applyFont="1" applyFill="1" applyBorder="1" applyAlignment="1" applyProtection="1">
      <alignment horizontal="left" vertical="center"/>
      <protection locked="0"/>
    </xf>
    <xf numFmtId="0" fontId="16" fillId="7" borderId="2" xfId="1" applyFont="1" applyFill="1" applyBorder="1" applyAlignment="1" applyProtection="1">
      <alignment horizontal="left" vertical="center"/>
      <protection locked="0"/>
    </xf>
    <xf numFmtId="14" fontId="16" fillId="7" borderId="1" xfId="1" applyNumberFormat="1" applyFont="1" applyFill="1" applyBorder="1" applyAlignment="1" applyProtection="1">
      <alignment horizontal="left" vertical="center"/>
      <protection locked="0"/>
    </xf>
    <xf numFmtId="14" fontId="16" fillId="7" borderId="2" xfId="1" applyNumberFormat="1" applyFont="1" applyFill="1" applyBorder="1" applyAlignment="1" applyProtection="1">
      <alignment horizontal="left" vertical="center"/>
      <protection locked="0"/>
    </xf>
    <xf numFmtId="0" fontId="11" fillId="7" borderId="44" xfId="2" applyFont="1" applyFill="1" applyBorder="1" applyAlignment="1" applyProtection="1">
      <alignment horizontal="left"/>
      <protection locked="0"/>
    </xf>
    <xf numFmtId="0" fontId="11" fillId="7" borderId="7" xfId="2" applyFont="1" applyFill="1" applyBorder="1" applyAlignment="1" applyProtection="1">
      <alignment horizontal="left"/>
      <protection locked="0"/>
    </xf>
    <xf numFmtId="0" fontId="13" fillId="7" borderId="7" xfId="2" applyFill="1" applyBorder="1" applyAlignment="1" applyProtection="1">
      <alignment horizontal="left"/>
      <protection locked="0"/>
    </xf>
    <xf numFmtId="0" fontId="52" fillId="0" borderId="0" xfId="1" applyFont="1" applyBorder="1" applyAlignment="1">
      <alignment horizontal="left"/>
    </xf>
    <xf numFmtId="0" fontId="52" fillId="0" borderId="0" xfId="2" applyFont="1" applyBorder="1" applyAlignment="1">
      <alignment horizontal="left"/>
    </xf>
    <xf numFmtId="0" fontId="50" fillId="0" borderId="18" xfId="2" applyFont="1" applyBorder="1" applyAlignment="1">
      <alignment horizontal="left"/>
    </xf>
    <xf numFmtId="0" fontId="51" fillId="0" borderId="0" xfId="1" applyFont="1" applyAlignment="1" applyProtection="1">
      <alignment horizontal="left" vertical="center" wrapText="1"/>
    </xf>
    <xf numFmtId="0" fontId="8" fillId="0" borderId="32" xfId="5" applyBorder="1" applyAlignment="1">
      <alignment horizontal="left" vertical="top"/>
    </xf>
    <xf numFmtId="0" fontId="8" fillId="0" borderId="25" xfId="5" applyBorder="1" applyAlignment="1">
      <alignment horizontal="left" vertical="top"/>
    </xf>
    <xf numFmtId="0" fontId="8" fillId="0" borderId="33" xfId="5" applyBorder="1" applyAlignment="1">
      <alignment horizontal="left" vertical="top"/>
    </xf>
    <xf numFmtId="0" fontId="17" fillId="0" borderId="32" xfId="5" applyFont="1" applyBorder="1" applyAlignment="1">
      <alignment horizontal="left" vertical="top" wrapText="1"/>
    </xf>
    <xf numFmtId="0" fontId="17" fillId="0" borderId="25" xfId="5" applyFont="1" applyBorder="1" applyAlignment="1">
      <alignment horizontal="left" vertical="top" wrapText="1"/>
    </xf>
    <xf numFmtId="0" fontId="17" fillId="0" borderId="33" xfId="5" applyFont="1" applyBorder="1" applyAlignment="1">
      <alignment horizontal="left" vertical="top" wrapText="1"/>
    </xf>
    <xf numFmtId="0" fontId="8" fillId="0" borderId="34" xfId="5" applyBorder="1" applyAlignment="1">
      <alignment horizontal="center"/>
    </xf>
    <xf numFmtId="0" fontId="8" fillId="0" borderId="12" xfId="5" applyBorder="1" applyAlignment="1">
      <alignment horizontal="center" vertical="top"/>
    </xf>
    <xf numFmtId="0" fontId="8" fillId="0" borderId="34" xfId="5" applyBorder="1" applyAlignment="1">
      <alignment horizontal="center" vertical="top"/>
    </xf>
    <xf numFmtId="0" fontId="8" fillId="0" borderId="38" xfId="5" applyBorder="1" applyAlignment="1">
      <alignment horizontal="center" vertical="top"/>
    </xf>
    <xf numFmtId="0" fontId="8" fillId="0" borderId="39" xfId="5" applyBorder="1" applyAlignment="1">
      <alignment horizontal="center" vertical="top"/>
    </xf>
    <xf numFmtId="0" fontId="18" fillId="0" borderId="35" xfId="5" applyFont="1" applyBorder="1" applyAlignment="1">
      <alignment horizontal="left" vertical="top"/>
    </xf>
    <xf numFmtId="0" fontId="18" fillId="0" borderId="36" xfId="5" applyFont="1" applyBorder="1" applyAlignment="1">
      <alignment horizontal="left" vertical="top"/>
    </xf>
    <xf numFmtId="0" fontId="18" fillId="0" borderId="40" xfId="5" applyFont="1" applyBorder="1" applyAlignment="1">
      <alignment horizontal="left" vertical="top"/>
    </xf>
    <xf numFmtId="0" fontId="18" fillId="0" borderId="41" xfId="5" applyFont="1" applyBorder="1" applyAlignment="1">
      <alignment horizontal="left" vertical="top"/>
    </xf>
    <xf numFmtId="0" fontId="8" fillId="0" borderId="34" xfId="5" applyBorder="1" applyAlignment="1">
      <alignment horizontal="left" vertical="top"/>
    </xf>
    <xf numFmtId="0" fontId="8" fillId="0" borderId="39" xfId="5" applyBorder="1" applyAlignment="1">
      <alignment horizontal="left" vertical="top"/>
    </xf>
    <xf numFmtId="0" fontId="8" fillId="0" borderId="35" xfId="5" applyBorder="1" applyAlignment="1">
      <alignment horizontal="center"/>
    </xf>
    <xf numFmtId="0" fontId="8" fillId="0" borderId="37" xfId="5" applyBorder="1" applyAlignment="1">
      <alignment horizontal="center"/>
    </xf>
    <xf numFmtId="0" fontId="8" fillId="0" borderId="36" xfId="5" applyBorder="1" applyAlignment="1">
      <alignment horizontal="center"/>
    </xf>
    <xf numFmtId="0" fontId="8" fillId="0" borderId="40" xfId="5" applyBorder="1" applyAlignment="1">
      <alignment horizontal="center"/>
    </xf>
    <xf numFmtId="0" fontId="8" fillId="0" borderId="42" xfId="5" applyBorder="1" applyAlignment="1">
      <alignment horizontal="center"/>
    </xf>
    <xf numFmtId="0" fontId="8" fillId="0" borderId="41" xfId="5" applyBorder="1" applyAlignment="1">
      <alignment horizontal="center"/>
    </xf>
    <xf numFmtId="0" fontId="8" fillId="0" borderId="10" xfId="5" applyBorder="1" applyAlignment="1">
      <alignment horizontal="center" vertical="center"/>
    </xf>
    <xf numFmtId="0" fontId="8" fillId="0" borderId="29" xfId="5" applyBorder="1" applyAlignment="1">
      <alignment horizontal="center" vertical="center"/>
    </xf>
    <xf numFmtId="0" fontId="45" fillId="0" borderId="0" xfId="5" applyFont="1" applyBorder="1" applyAlignment="1">
      <alignment horizontal="left"/>
    </xf>
    <xf numFmtId="0" fontId="45" fillId="0" borderId="27" xfId="5" applyFont="1" applyBorder="1" applyAlignment="1">
      <alignment horizontal="left"/>
    </xf>
    <xf numFmtId="0" fontId="8" fillId="0" borderId="28" xfId="5" applyBorder="1" applyAlignment="1">
      <alignment horizontal="center" vertical="center"/>
    </xf>
    <xf numFmtId="0" fontId="8" fillId="0" borderId="21" xfId="5" applyBorder="1" applyAlignment="1">
      <alignment horizontal="center" vertical="center"/>
    </xf>
    <xf numFmtId="0" fontId="8" fillId="0" borderId="31" xfId="5" applyBorder="1" applyAlignment="1">
      <alignment horizontal="center" vertical="center"/>
    </xf>
    <xf numFmtId="0" fontId="8" fillId="0" borderId="24" xfId="5" applyBorder="1" applyAlignment="1">
      <alignment horizontal="center" vertical="center"/>
    </xf>
    <xf numFmtId="0" fontId="8" fillId="0" borderId="22" xfId="5" applyBorder="1" applyAlignment="1">
      <alignment horizontal="center"/>
    </xf>
    <xf numFmtId="0" fontId="8" fillId="0" borderId="23" xfId="5" applyBorder="1" applyAlignment="1">
      <alignment horizontal="center"/>
    </xf>
    <xf numFmtId="0" fontId="8" fillId="0" borderId="24" xfId="5" applyBorder="1" applyAlignment="1">
      <alignment horizontal="center"/>
    </xf>
    <xf numFmtId="0" fontId="8" fillId="0" borderId="1" xfId="5" applyBorder="1" applyAlignment="1">
      <alignment horizontal="center"/>
    </xf>
    <xf numFmtId="0" fontId="8" fillId="0" borderId="30" xfId="5" applyBorder="1" applyAlignment="1">
      <alignment horizontal="center"/>
    </xf>
    <xf numFmtId="0" fontId="8" fillId="3" borderId="4" xfId="5" applyFill="1" applyBorder="1" applyAlignment="1">
      <alignment horizontal="center"/>
    </xf>
    <xf numFmtId="49" fontId="8" fillId="3" borderId="4" xfId="5" applyNumberFormat="1" applyFill="1" applyBorder="1" applyAlignment="1">
      <alignment horizontal="center"/>
    </xf>
    <xf numFmtId="49" fontId="8" fillId="3" borderId="5" xfId="5" applyNumberFormat="1" applyFill="1" applyBorder="1" applyAlignment="1">
      <alignment horizontal="center"/>
    </xf>
    <xf numFmtId="0" fontId="8" fillId="3" borderId="25" xfId="5" applyFill="1" applyBorder="1" applyAlignment="1">
      <alignment horizontal="center"/>
    </xf>
    <xf numFmtId="0" fontId="8" fillId="3" borderId="26" xfId="5" applyFill="1" applyBorder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6" applyFont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  <xf numFmtId="0" fontId="16" fillId="0" borderId="0" xfId="6" applyFont="1" applyBorder="1" applyAlignment="1">
      <alignment horizontal="center" vertical="center"/>
    </xf>
    <xf numFmtId="14" fontId="8" fillId="0" borderId="1" xfId="6" applyNumberFormat="1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16" fillId="0" borderId="0" xfId="6" applyFont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16" fillId="0" borderId="17" xfId="6" applyFont="1" applyBorder="1" applyAlignment="1">
      <alignment horizontal="left" vertical="top"/>
    </xf>
    <xf numFmtId="0" fontId="16" fillId="0" borderId="18" xfId="6" applyFont="1" applyBorder="1" applyAlignment="1">
      <alignment horizontal="left" vertical="top"/>
    </xf>
    <xf numFmtId="0" fontId="16" fillId="0" borderId="19" xfId="6" applyFont="1" applyBorder="1" applyAlignment="1">
      <alignment horizontal="left" vertical="top"/>
    </xf>
    <xf numFmtId="0" fontId="16" fillId="0" borderId="20" xfId="6" applyFont="1" applyBorder="1" applyAlignment="1">
      <alignment horizontal="left" vertical="top"/>
    </xf>
    <xf numFmtId="0" fontId="16" fillId="0" borderId="0" xfId="6" applyFont="1" applyBorder="1" applyAlignment="1">
      <alignment horizontal="left" vertical="top"/>
    </xf>
    <xf numFmtId="0" fontId="16" fillId="0" borderId="21" xfId="6" applyFont="1" applyBorder="1" applyAlignment="1">
      <alignment horizontal="left" vertical="top"/>
    </xf>
    <xf numFmtId="0" fontId="16" fillId="0" borderId="22" xfId="6" applyFont="1" applyBorder="1" applyAlignment="1">
      <alignment horizontal="left" vertical="top"/>
    </xf>
    <xf numFmtId="0" fontId="16" fillId="0" borderId="23" xfId="6" applyFont="1" applyBorder="1" applyAlignment="1">
      <alignment horizontal="left" vertical="top"/>
    </xf>
    <xf numFmtId="0" fontId="16" fillId="0" borderId="24" xfId="6" applyFont="1" applyBorder="1" applyAlignment="1">
      <alignment horizontal="left" vertical="top"/>
    </xf>
    <xf numFmtId="0" fontId="8" fillId="0" borderId="1" xfId="6" applyFont="1" applyBorder="1" applyAlignment="1">
      <alignment horizontal="center" vertical="center"/>
    </xf>
    <xf numFmtId="0" fontId="16" fillId="0" borderId="1" xfId="6" applyFont="1" applyBorder="1" applyAlignment="1">
      <alignment horizontal="right"/>
    </xf>
    <xf numFmtId="0" fontId="16" fillId="0" borderId="2" xfId="6" applyFont="1" applyBorder="1" applyAlignment="1">
      <alignment horizontal="right"/>
    </xf>
    <xf numFmtId="0" fontId="6" fillId="0" borderId="38" xfId="27" applyBorder="1" applyAlignment="1">
      <alignment horizontal="left" vertical="top"/>
    </xf>
    <xf numFmtId="0" fontId="6" fillId="0" borderId="39" xfId="27" applyBorder="1" applyAlignment="1">
      <alignment horizontal="left" vertical="top"/>
    </xf>
    <xf numFmtId="0" fontId="6" fillId="0" borderId="46" xfId="27" applyBorder="1" applyAlignment="1">
      <alignment horizontal="left" vertical="top"/>
    </xf>
    <xf numFmtId="0" fontId="17" fillId="0" borderId="38" xfId="27" applyFont="1" applyBorder="1" applyAlignment="1">
      <alignment horizontal="left" vertical="top" wrapText="1"/>
    </xf>
    <xf numFmtId="0" fontId="17" fillId="0" borderId="39" xfId="27" applyFont="1" applyBorder="1" applyAlignment="1">
      <alignment horizontal="left" vertical="top" wrapText="1"/>
    </xf>
    <xf numFmtId="0" fontId="17" fillId="0" borderId="46" xfId="27" applyFont="1" applyBorder="1" applyAlignment="1">
      <alignment horizontal="left" vertical="top" wrapText="1"/>
    </xf>
    <xf numFmtId="0" fontId="6" fillId="0" borderId="34" xfId="27" applyBorder="1" applyAlignment="1">
      <alignment horizontal="center"/>
    </xf>
    <xf numFmtId="0" fontId="6" fillId="0" borderId="12" xfId="27" applyBorder="1" applyAlignment="1">
      <alignment horizontal="center" vertical="top"/>
    </xf>
    <xf numFmtId="0" fontId="6" fillId="0" borderId="34" xfId="27" applyBorder="1" applyAlignment="1">
      <alignment horizontal="center" vertical="top"/>
    </xf>
    <xf numFmtId="0" fontId="6" fillId="0" borderId="38" xfId="27" applyBorder="1" applyAlignment="1">
      <alignment horizontal="center" vertical="top"/>
    </xf>
    <xf numFmtId="0" fontId="6" fillId="0" borderId="39" xfId="27" applyBorder="1" applyAlignment="1">
      <alignment horizontal="center" vertical="top"/>
    </xf>
    <xf numFmtId="0" fontId="18" fillId="0" borderId="35" xfId="27" applyFont="1" applyBorder="1" applyAlignment="1">
      <alignment horizontal="left" vertical="top"/>
    </xf>
    <xf numFmtId="0" fontId="18" fillId="0" borderId="36" xfId="27" applyFont="1" applyBorder="1" applyAlignment="1">
      <alignment horizontal="left" vertical="top"/>
    </xf>
    <xf numFmtId="0" fontId="18" fillId="0" borderId="40" xfId="27" applyFont="1" applyBorder="1" applyAlignment="1">
      <alignment horizontal="left" vertical="top"/>
    </xf>
    <xf numFmtId="0" fontId="18" fillId="0" borderId="41" xfId="27" applyFont="1" applyBorder="1" applyAlignment="1">
      <alignment horizontal="left" vertical="top"/>
    </xf>
    <xf numFmtId="0" fontId="6" fillId="0" borderId="34" xfId="27" applyBorder="1" applyAlignment="1">
      <alignment horizontal="left" vertical="top"/>
    </xf>
    <xf numFmtId="0" fontId="6" fillId="0" borderId="35" xfId="27" applyBorder="1" applyAlignment="1">
      <alignment horizontal="center"/>
    </xf>
    <xf numFmtId="0" fontId="6" fillId="0" borderId="37" xfId="27" applyBorder="1" applyAlignment="1">
      <alignment horizontal="center"/>
    </xf>
    <xf numFmtId="0" fontId="6" fillId="0" borderId="36" xfId="27" applyBorder="1" applyAlignment="1">
      <alignment horizontal="center"/>
    </xf>
    <xf numFmtId="0" fontId="6" fillId="0" borderId="40" xfId="27" applyBorder="1" applyAlignment="1">
      <alignment horizontal="center"/>
    </xf>
    <xf numFmtId="0" fontId="6" fillId="0" borderId="42" xfId="27" applyBorder="1" applyAlignment="1">
      <alignment horizontal="center"/>
    </xf>
    <xf numFmtId="0" fontId="6" fillId="0" borderId="41" xfId="27" applyBorder="1" applyAlignment="1">
      <alignment horizontal="center"/>
    </xf>
    <xf numFmtId="0" fontId="6" fillId="0" borderId="28" xfId="27" applyFont="1" applyBorder="1" applyAlignment="1">
      <alignment horizontal="center" vertical="center"/>
    </xf>
    <xf numFmtId="0" fontId="6" fillId="0" borderId="84" xfId="27" applyFont="1" applyBorder="1" applyAlignment="1">
      <alignment horizontal="center" vertical="center"/>
    </xf>
    <xf numFmtId="0" fontId="40" fillId="0" borderId="61" xfId="4" applyFont="1" applyBorder="1" applyAlignment="1">
      <alignment horizontal="left"/>
    </xf>
    <xf numFmtId="0" fontId="40" fillId="0" borderId="62" xfId="4" applyFont="1" applyBorder="1" applyAlignment="1">
      <alignment horizontal="left"/>
    </xf>
    <xf numFmtId="0" fontId="6" fillId="0" borderId="0" xfId="27" applyFont="1" applyBorder="1" applyAlignment="1">
      <alignment horizontal="center" vertical="center"/>
    </xf>
    <xf numFmtId="0" fontId="6" fillId="0" borderId="38" xfId="27" applyFont="1" applyBorder="1" applyAlignment="1">
      <alignment horizontal="center" vertical="center"/>
    </xf>
    <xf numFmtId="0" fontId="6" fillId="0" borderId="82" xfId="27" applyFont="1" applyBorder="1" applyAlignment="1">
      <alignment horizontal="center" vertical="center"/>
    </xf>
    <xf numFmtId="0" fontId="6" fillId="0" borderId="81" xfId="27" applyFont="1" applyBorder="1" applyAlignment="1">
      <alignment horizontal="center"/>
    </xf>
    <xf numFmtId="0" fontId="6" fillId="0" borderId="39" xfId="27" applyFont="1" applyBorder="1" applyAlignment="1">
      <alignment horizontal="center"/>
    </xf>
    <xf numFmtId="0" fontId="6" fillId="0" borderId="82" xfId="27" applyFont="1" applyBorder="1" applyAlignment="1">
      <alignment horizontal="center"/>
    </xf>
    <xf numFmtId="0" fontId="6" fillId="0" borderId="83" xfId="27" applyFont="1" applyBorder="1" applyAlignment="1">
      <alignment horizontal="center"/>
    </xf>
    <xf numFmtId="0" fontId="6" fillId="0" borderId="16" xfId="27" applyFont="1" applyBorder="1" applyAlignment="1">
      <alignment horizontal="center"/>
    </xf>
    <xf numFmtId="0" fontId="6" fillId="0" borderId="29" xfId="27" applyFont="1" applyBorder="1" applyAlignment="1">
      <alignment horizontal="center" vertical="center"/>
    </xf>
    <xf numFmtId="0" fontId="6" fillId="0" borderId="31" xfId="27" applyFont="1" applyBorder="1" applyAlignment="1">
      <alignment horizontal="center" vertical="center"/>
    </xf>
    <xf numFmtId="0" fontId="6" fillId="0" borderId="24" xfId="27" applyFont="1" applyBorder="1" applyAlignment="1">
      <alignment horizontal="center" vertical="center"/>
    </xf>
    <xf numFmtId="0" fontId="6" fillId="0" borderId="20" xfId="27" applyFont="1" applyBorder="1" applyAlignment="1">
      <alignment horizontal="center"/>
    </xf>
    <xf numFmtId="0" fontId="6" fillId="0" borderId="23" xfId="27" applyFont="1" applyBorder="1" applyAlignment="1">
      <alignment horizontal="center"/>
    </xf>
    <xf numFmtId="0" fontId="6" fillId="0" borderId="24" xfId="27" applyFont="1" applyBorder="1" applyAlignment="1">
      <alignment horizontal="center"/>
    </xf>
    <xf numFmtId="0" fontId="6" fillId="0" borderId="1" xfId="27" applyFont="1" applyBorder="1" applyAlignment="1">
      <alignment horizontal="center"/>
    </xf>
    <xf numFmtId="0" fontId="6" fillId="0" borderId="30" xfId="27" applyFont="1" applyBorder="1" applyAlignment="1">
      <alignment horizontal="center"/>
    </xf>
    <xf numFmtId="0" fontId="6" fillId="3" borderId="44" xfId="27" applyFill="1" applyBorder="1" applyAlignment="1">
      <alignment horizontal="center"/>
    </xf>
    <xf numFmtId="49" fontId="6" fillId="3" borderId="44" xfId="27" applyNumberFormat="1" applyFill="1" applyBorder="1" applyAlignment="1">
      <alignment horizontal="center"/>
    </xf>
    <xf numFmtId="49" fontId="6" fillId="3" borderId="43" xfId="27" applyNumberFormat="1" applyFill="1" applyBorder="1" applyAlignment="1">
      <alignment horizontal="center"/>
    </xf>
    <xf numFmtId="0" fontId="6" fillId="3" borderId="34" xfId="27" applyFill="1" applyBorder="1" applyAlignment="1">
      <alignment horizontal="center"/>
    </xf>
    <xf numFmtId="0" fontId="6" fillId="3" borderId="45" xfId="27" applyFill="1" applyBorder="1" applyAlignment="1">
      <alignment horizontal="center"/>
    </xf>
    <xf numFmtId="0" fontId="6" fillId="0" borderId="12" xfId="27" applyFont="1" applyBorder="1" applyAlignment="1">
      <alignment horizontal="center" vertical="center"/>
    </xf>
    <xf numFmtId="0" fontId="6" fillId="0" borderId="34" xfId="27" applyFont="1" applyBorder="1" applyAlignment="1">
      <alignment horizontal="center" vertical="center"/>
    </xf>
    <xf numFmtId="0" fontId="15" fillId="0" borderId="0" xfId="27" applyFont="1" applyAlignment="1">
      <alignment horizontal="center"/>
    </xf>
    <xf numFmtId="0" fontId="16" fillId="0" borderId="0" xfId="28" applyFont="1" applyAlignment="1">
      <alignment horizontal="left" vertical="center"/>
    </xf>
    <xf numFmtId="0" fontId="6" fillId="0" borderId="1" xfId="27" applyFont="1" applyBorder="1" applyAlignment="1">
      <alignment horizontal="left" vertical="center"/>
    </xf>
    <xf numFmtId="0" fontId="6" fillId="0" borderId="9" xfId="27" applyFont="1" applyBorder="1" applyAlignment="1">
      <alignment horizontal="left" vertical="center"/>
    </xf>
    <xf numFmtId="0" fontId="6" fillId="0" borderId="2" xfId="27" applyFont="1" applyBorder="1" applyAlignment="1">
      <alignment horizontal="left" vertical="center"/>
    </xf>
    <xf numFmtId="0" fontId="16" fillId="0" borderId="0" xfId="27" applyFont="1" applyAlignment="1">
      <alignment horizontal="center" vertical="center"/>
    </xf>
    <xf numFmtId="14" fontId="6" fillId="0" borderId="1" xfId="27" applyNumberFormat="1" applyBorder="1" applyAlignment="1">
      <alignment horizontal="center" vertical="center"/>
    </xf>
    <xf numFmtId="0" fontId="6" fillId="0" borderId="9" xfId="27" applyBorder="1" applyAlignment="1">
      <alignment horizontal="center" vertical="center"/>
    </xf>
    <xf numFmtId="0" fontId="6" fillId="0" borderId="2" xfId="27" applyBorder="1" applyAlignment="1">
      <alignment horizontal="center" vertical="center"/>
    </xf>
    <xf numFmtId="0" fontId="16" fillId="0" borderId="0" xfId="27" applyFont="1" applyAlignment="1">
      <alignment horizontal="center"/>
    </xf>
    <xf numFmtId="14" fontId="6" fillId="6" borderId="1" xfId="27" applyNumberFormat="1" applyFont="1" applyFill="1" applyBorder="1" applyAlignment="1">
      <alignment horizontal="center"/>
    </xf>
    <xf numFmtId="0" fontId="6" fillId="6" borderId="2" xfId="27" applyFill="1" applyBorder="1" applyAlignment="1">
      <alignment horizontal="center"/>
    </xf>
    <xf numFmtId="0" fontId="16" fillId="0" borderId="17" xfId="27" applyFont="1" applyBorder="1" applyAlignment="1">
      <alignment horizontal="left" vertical="top"/>
    </xf>
    <xf numFmtId="0" fontId="16" fillId="0" borderId="18" xfId="27" applyFont="1" applyBorder="1" applyAlignment="1">
      <alignment horizontal="left" vertical="top"/>
    </xf>
    <xf numFmtId="0" fontId="16" fillId="0" borderId="19" xfId="27" applyFont="1" applyBorder="1" applyAlignment="1">
      <alignment horizontal="left" vertical="top"/>
    </xf>
    <xf numFmtId="0" fontId="16" fillId="0" borderId="20" xfId="27" applyFont="1" applyBorder="1" applyAlignment="1">
      <alignment horizontal="left" vertical="top"/>
    </xf>
    <xf numFmtId="0" fontId="16" fillId="0" borderId="0" xfId="27" applyFont="1" applyAlignment="1">
      <alignment horizontal="left" vertical="top"/>
    </xf>
    <xf numFmtId="0" fontId="16" fillId="0" borderId="21" xfId="27" applyFont="1" applyBorder="1" applyAlignment="1">
      <alignment horizontal="left" vertical="top"/>
    </xf>
    <xf numFmtId="0" fontId="16" fillId="0" borderId="22" xfId="27" applyFont="1" applyBorder="1" applyAlignment="1">
      <alignment horizontal="left" vertical="top"/>
    </xf>
    <xf numFmtId="0" fontId="16" fillId="0" borderId="23" xfId="27" applyFont="1" applyBorder="1" applyAlignment="1">
      <alignment horizontal="left" vertical="top"/>
    </xf>
    <xf numFmtId="0" fontId="16" fillId="0" borderId="24" xfId="27" applyFont="1" applyBorder="1" applyAlignment="1">
      <alignment horizontal="left" vertical="top"/>
    </xf>
    <xf numFmtId="0" fontId="6" fillId="0" borderId="1" xfId="28" applyFont="1" applyBorder="1" applyAlignment="1">
      <alignment horizontal="center" vertical="center"/>
    </xf>
    <xf numFmtId="0" fontId="6" fillId="0" borderId="9" xfId="28" applyFont="1" applyBorder="1" applyAlignment="1">
      <alignment horizontal="center" vertical="center"/>
    </xf>
    <xf numFmtId="0" fontId="6" fillId="0" borderId="2" xfId="28" applyFont="1" applyBorder="1" applyAlignment="1">
      <alignment horizontal="center" vertical="center"/>
    </xf>
    <xf numFmtId="0" fontId="16" fillId="0" borderId="1" xfId="27" applyFont="1" applyBorder="1" applyAlignment="1">
      <alignment horizontal="right"/>
    </xf>
    <xf numFmtId="0" fontId="16" fillId="0" borderId="2" xfId="27" applyFont="1" applyBorder="1" applyAlignment="1">
      <alignment horizontal="right"/>
    </xf>
    <xf numFmtId="0" fontId="10" fillId="0" borderId="38" xfId="4" applyBorder="1" applyAlignment="1">
      <alignment horizontal="left" vertical="top"/>
    </xf>
    <xf numFmtId="0" fontId="10" fillId="0" borderId="39" xfId="4" applyBorder="1" applyAlignment="1">
      <alignment horizontal="left" vertical="top"/>
    </xf>
    <xf numFmtId="0" fontId="10" fillId="0" borderId="46" xfId="4" applyBorder="1" applyAlignment="1">
      <alignment horizontal="left" vertical="top"/>
    </xf>
    <xf numFmtId="0" fontId="17" fillId="0" borderId="38" xfId="4" applyFont="1" applyBorder="1" applyAlignment="1">
      <alignment horizontal="left" vertical="top" wrapText="1"/>
    </xf>
    <xf numFmtId="0" fontId="17" fillId="0" borderId="39" xfId="4" applyFont="1" applyBorder="1" applyAlignment="1">
      <alignment horizontal="left" vertical="top" wrapText="1"/>
    </xf>
    <xf numFmtId="0" fontId="17" fillId="0" borderId="46" xfId="4" applyFont="1" applyBorder="1" applyAlignment="1">
      <alignment horizontal="left" vertical="top" wrapText="1"/>
    </xf>
    <xf numFmtId="0" fontId="10" fillId="0" borderId="34" xfId="4" applyBorder="1" applyAlignment="1">
      <alignment horizontal="center"/>
    </xf>
    <xf numFmtId="0" fontId="10" fillId="0" borderId="12" xfId="4" applyBorder="1" applyAlignment="1">
      <alignment horizontal="center" vertical="top"/>
    </xf>
    <xf numFmtId="0" fontId="10" fillId="0" borderId="34" xfId="4" applyBorder="1" applyAlignment="1">
      <alignment horizontal="center" vertical="top"/>
    </xf>
    <xf numFmtId="0" fontId="10" fillId="0" borderId="38" xfId="4" applyBorder="1" applyAlignment="1">
      <alignment horizontal="center" vertical="top"/>
    </xf>
    <xf numFmtId="0" fontId="10" fillId="0" borderId="39" xfId="4" applyBorder="1" applyAlignment="1">
      <alignment horizontal="center" vertical="top"/>
    </xf>
    <xf numFmtId="0" fontId="18" fillId="0" borderId="35" xfId="4" applyFont="1" applyBorder="1" applyAlignment="1">
      <alignment horizontal="left" vertical="top"/>
    </xf>
    <xf numFmtId="0" fontId="18" fillId="0" borderId="36" xfId="4" applyFont="1" applyBorder="1" applyAlignment="1">
      <alignment horizontal="left" vertical="top"/>
    </xf>
    <xf numFmtId="0" fontId="18" fillId="0" borderId="40" xfId="4" applyFont="1" applyBorder="1" applyAlignment="1">
      <alignment horizontal="left" vertical="top"/>
    </xf>
    <xf numFmtId="0" fontId="18" fillId="0" borderId="41" xfId="4" applyFont="1" applyBorder="1" applyAlignment="1">
      <alignment horizontal="left" vertical="top"/>
    </xf>
    <xf numFmtId="0" fontId="10" fillId="0" borderId="34" xfId="4" applyBorder="1" applyAlignment="1">
      <alignment horizontal="left" vertical="top"/>
    </xf>
    <xf numFmtId="0" fontId="10" fillId="0" borderId="35" xfId="4" applyBorder="1" applyAlignment="1">
      <alignment horizontal="center"/>
    </xf>
    <xf numFmtId="0" fontId="10" fillId="0" borderId="37" xfId="4" applyBorder="1" applyAlignment="1">
      <alignment horizontal="center"/>
    </xf>
    <xf numFmtId="0" fontId="10" fillId="0" borderId="36" xfId="4" applyBorder="1" applyAlignment="1">
      <alignment horizontal="center"/>
    </xf>
    <xf numFmtId="0" fontId="10" fillId="0" borderId="40" xfId="4" applyBorder="1" applyAlignment="1">
      <alignment horizontal="center"/>
    </xf>
    <xf numFmtId="0" fontId="10" fillId="0" borderId="42" xfId="4" applyBorder="1" applyAlignment="1">
      <alignment horizontal="center"/>
    </xf>
    <xf numFmtId="0" fontId="10" fillId="0" borderId="41" xfId="4" applyBorder="1" applyAlignment="1">
      <alignment horizontal="center"/>
    </xf>
    <xf numFmtId="0" fontId="10" fillId="0" borderId="79" xfId="4" applyFont="1" applyBorder="1" applyAlignment="1">
      <alignment horizontal="center" vertical="center"/>
    </xf>
    <xf numFmtId="0" fontId="10" fillId="0" borderId="67" xfId="4" applyFont="1" applyBorder="1" applyAlignment="1">
      <alignment horizontal="center" vertical="center"/>
    </xf>
    <xf numFmtId="0" fontId="40" fillId="0" borderId="0" xfId="4" applyFont="1" applyBorder="1" applyAlignment="1">
      <alignment horizontal="left"/>
    </xf>
    <xf numFmtId="0" fontId="40" fillId="0" borderId="27" xfId="4" applyFont="1" applyBorder="1" applyAlignment="1">
      <alignment horizontal="left"/>
    </xf>
    <xf numFmtId="0" fontId="10" fillId="0" borderId="28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73" xfId="4" applyFont="1" applyBorder="1" applyAlignment="1">
      <alignment horizontal="center" vertical="center"/>
    </xf>
    <xf numFmtId="0" fontId="10" fillId="0" borderId="70" xfId="4" applyFont="1" applyBorder="1" applyAlignment="1">
      <alignment horizontal="center" vertical="center"/>
    </xf>
    <xf numFmtId="0" fontId="40" fillId="0" borderId="75" xfId="4" applyFont="1" applyBorder="1" applyAlignment="1">
      <alignment horizontal="left"/>
    </xf>
    <xf numFmtId="0" fontId="10" fillId="0" borderId="68" xfId="4" applyFont="1" applyBorder="1" applyAlignment="1">
      <alignment horizontal="center"/>
    </xf>
    <xf numFmtId="0" fontId="10" fillId="0" borderId="69" xfId="4" applyFont="1" applyBorder="1" applyAlignment="1">
      <alignment horizontal="center"/>
    </xf>
    <xf numFmtId="0" fontId="10" fillId="0" borderId="70" xfId="4" applyFont="1" applyBorder="1" applyAlignment="1">
      <alignment horizontal="center"/>
    </xf>
    <xf numFmtId="0" fontId="10" fillId="0" borderId="71" xfId="4" applyFont="1" applyBorder="1" applyAlignment="1">
      <alignment horizontal="center"/>
    </xf>
    <xf numFmtId="0" fontId="10" fillId="0" borderId="72" xfId="4" applyFont="1" applyBorder="1" applyAlignment="1">
      <alignment horizontal="center"/>
    </xf>
    <xf numFmtId="0" fontId="10" fillId="0" borderId="65" xfId="4" applyFont="1" applyBorder="1" applyAlignment="1">
      <alignment horizontal="center" vertical="center"/>
    </xf>
    <xf numFmtId="0" fontId="40" fillId="0" borderId="18" xfId="4" applyFont="1" applyBorder="1" applyAlignment="1">
      <alignment horizontal="left"/>
    </xf>
    <xf numFmtId="0" fontId="40" fillId="0" borderId="15" xfId="4" applyFont="1" applyBorder="1" applyAlignment="1">
      <alignment horizontal="left"/>
    </xf>
    <xf numFmtId="0" fontId="10" fillId="0" borderId="14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40" fillId="0" borderId="76" xfId="4" applyFont="1" applyBorder="1" applyAlignment="1">
      <alignment horizontal="left"/>
    </xf>
    <xf numFmtId="0" fontId="10" fillId="0" borderId="20" xfId="4" applyFont="1" applyBorder="1" applyAlignment="1">
      <alignment horizontal="center"/>
    </xf>
    <xf numFmtId="0" fontId="10" fillId="0" borderId="23" xfId="4" applyFont="1" applyBorder="1" applyAlignment="1">
      <alignment horizontal="center"/>
    </xf>
    <xf numFmtId="0" fontId="10" fillId="0" borderId="24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30" xfId="4" applyFont="1" applyBorder="1" applyAlignment="1">
      <alignment horizontal="center"/>
    </xf>
    <xf numFmtId="0" fontId="10" fillId="3" borderId="44" xfId="4" applyFill="1" applyBorder="1" applyAlignment="1">
      <alignment horizontal="center"/>
    </xf>
    <xf numFmtId="49" fontId="10" fillId="3" borderId="44" xfId="4" applyNumberFormat="1" applyFill="1" applyBorder="1" applyAlignment="1">
      <alignment horizontal="center"/>
    </xf>
    <xf numFmtId="49" fontId="10" fillId="3" borderId="43" xfId="4" applyNumberFormat="1" applyFill="1" applyBorder="1" applyAlignment="1">
      <alignment horizontal="center"/>
    </xf>
    <xf numFmtId="0" fontId="10" fillId="3" borderId="34" xfId="4" applyFill="1" applyBorder="1" applyAlignment="1">
      <alignment horizontal="center"/>
    </xf>
    <xf numFmtId="0" fontId="10" fillId="3" borderId="45" xfId="4" applyFill="1" applyBorder="1" applyAlignment="1">
      <alignment horizontal="center"/>
    </xf>
    <xf numFmtId="0" fontId="10" fillId="0" borderId="78" xfId="4" applyFont="1" applyBorder="1" applyAlignment="1">
      <alignment horizontal="center" vertical="center"/>
    </xf>
    <xf numFmtId="0" fontId="10" fillId="0" borderId="63" xfId="4" applyFont="1" applyBorder="1" applyAlignment="1">
      <alignment horizontal="center" vertical="center"/>
    </xf>
    <xf numFmtId="0" fontId="10" fillId="0" borderId="61" xfId="4" applyFont="1" applyBorder="1" applyAlignment="1">
      <alignment horizontal="center" vertical="center"/>
    </xf>
    <xf numFmtId="0" fontId="40" fillId="0" borderId="64" xfId="4" applyFont="1" applyBorder="1" applyAlignment="1">
      <alignment horizontal="left"/>
    </xf>
    <xf numFmtId="0" fontId="15" fillId="0" borderId="0" xfId="4" applyFont="1" applyAlignment="1">
      <alignment horizontal="center"/>
    </xf>
    <xf numFmtId="0" fontId="16" fillId="0" borderId="0" xfId="4" applyFont="1" applyAlignment="1">
      <alignment horizontal="center" vertical="center"/>
    </xf>
    <xf numFmtId="14" fontId="10" fillId="0" borderId="1" xfId="4" applyNumberFormat="1" applyBorder="1" applyAlignment="1">
      <alignment horizontal="center" vertical="center"/>
    </xf>
    <xf numFmtId="0" fontId="10" fillId="0" borderId="9" xfId="4" applyBorder="1" applyAlignment="1">
      <alignment horizontal="center" vertical="center"/>
    </xf>
    <xf numFmtId="0" fontId="10" fillId="0" borderId="2" xfId="4" applyBorder="1" applyAlignment="1">
      <alignment horizontal="center" vertical="center"/>
    </xf>
    <xf numFmtId="0" fontId="16" fillId="0" borderId="0" xfId="4" applyFont="1" applyAlignment="1">
      <alignment horizontal="center"/>
    </xf>
    <xf numFmtId="14" fontId="10" fillId="6" borderId="1" xfId="4" applyNumberFormat="1" applyFill="1" applyBorder="1" applyAlignment="1">
      <alignment horizontal="center"/>
    </xf>
    <xf numFmtId="0" fontId="10" fillId="6" borderId="2" xfId="4" applyFill="1" applyBorder="1" applyAlignment="1">
      <alignment horizontal="center"/>
    </xf>
    <xf numFmtId="0" fontId="16" fillId="0" borderId="17" xfId="4" applyFont="1" applyBorder="1" applyAlignment="1">
      <alignment horizontal="left" vertical="top"/>
    </xf>
    <xf numFmtId="0" fontId="16" fillId="0" borderId="18" xfId="4" applyFont="1" applyBorder="1" applyAlignment="1">
      <alignment horizontal="left" vertical="top"/>
    </xf>
    <xf numFmtId="0" fontId="16" fillId="0" borderId="19" xfId="4" applyFont="1" applyBorder="1" applyAlignment="1">
      <alignment horizontal="left" vertical="top"/>
    </xf>
    <xf numFmtId="0" fontId="16" fillId="0" borderId="20" xfId="4" applyFont="1" applyBorder="1" applyAlignment="1">
      <alignment horizontal="left" vertical="top"/>
    </xf>
    <xf numFmtId="0" fontId="16" fillId="0" borderId="0" xfId="4" applyFont="1" applyAlignment="1">
      <alignment horizontal="left" vertical="top"/>
    </xf>
    <xf numFmtId="0" fontId="16" fillId="0" borderId="21" xfId="4" applyFont="1" applyBorder="1" applyAlignment="1">
      <alignment horizontal="left" vertical="top"/>
    </xf>
    <xf numFmtId="0" fontId="16" fillId="0" borderId="22" xfId="4" applyFont="1" applyBorder="1" applyAlignment="1">
      <alignment horizontal="left" vertical="top"/>
    </xf>
    <xf numFmtId="0" fontId="16" fillId="0" borderId="23" xfId="4" applyFont="1" applyBorder="1" applyAlignment="1">
      <alignment horizontal="left" vertical="top"/>
    </xf>
    <xf numFmtId="0" fontId="16" fillId="0" borderId="24" xfId="4" applyFont="1" applyBorder="1" applyAlignment="1">
      <alignment horizontal="left" vertical="top"/>
    </xf>
    <xf numFmtId="0" fontId="16" fillId="0" borderId="1" xfId="4" applyFont="1" applyBorder="1" applyAlignment="1">
      <alignment horizontal="right"/>
    </xf>
    <xf numFmtId="0" fontId="16" fillId="0" borderId="2" xfId="4" applyFont="1" applyBorder="1" applyAlignment="1">
      <alignment horizontal="right"/>
    </xf>
    <xf numFmtId="0" fontId="10" fillId="0" borderId="79" xfId="4" applyBorder="1" applyAlignment="1">
      <alignment horizontal="center" vertical="center"/>
    </xf>
    <xf numFmtId="0" fontId="10" fillId="0" borderId="67" xfId="4" applyBorder="1" applyAlignment="1">
      <alignment horizontal="center" vertical="center"/>
    </xf>
    <xf numFmtId="0" fontId="10" fillId="0" borderId="65" xfId="4" applyBorder="1" applyAlignment="1">
      <alignment horizontal="center" vertical="center"/>
    </xf>
    <xf numFmtId="0" fontId="10" fillId="0" borderId="78" xfId="4" applyBorder="1" applyAlignment="1">
      <alignment horizontal="center" vertical="center"/>
    </xf>
    <xf numFmtId="0" fontId="9" fillId="0" borderId="79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73" xfId="3" applyFont="1" applyBorder="1" applyAlignment="1">
      <alignment horizontal="center" vertical="center"/>
    </xf>
    <xf numFmtId="0" fontId="9" fillId="0" borderId="70" xfId="3" applyFont="1" applyBorder="1" applyAlignment="1">
      <alignment horizontal="center" vertical="center"/>
    </xf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9" fillId="0" borderId="72" xfId="3" applyFont="1" applyBorder="1" applyAlignment="1">
      <alignment horizontal="center"/>
    </xf>
    <xf numFmtId="0" fontId="9" fillId="0" borderId="65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/>
    </xf>
    <xf numFmtId="0" fontId="9" fillId="0" borderId="23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30" xfId="3" applyFont="1" applyBorder="1" applyAlignment="1">
      <alignment horizontal="center"/>
    </xf>
    <xf numFmtId="0" fontId="9" fillId="0" borderId="78" xfId="3" applyFont="1" applyBorder="1" applyAlignment="1">
      <alignment horizontal="center" vertical="center"/>
    </xf>
    <xf numFmtId="0" fontId="9" fillId="0" borderId="63" xfId="3" applyFont="1" applyBorder="1" applyAlignment="1">
      <alignment horizontal="center" vertical="center"/>
    </xf>
    <xf numFmtId="0" fontId="9" fillId="0" borderId="61" xfId="3" applyFont="1" applyBorder="1" applyAlignment="1">
      <alignment horizontal="center" vertical="center"/>
    </xf>
    <xf numFmtId="0" fontId="10" fillId="0" borderId="28" xfId="4" applyBorder="1" applyAlignment="1">
      <alignment horizontal="center" vertical="center"/>
    </xf>
    <xf numFmtId="0" fontId="10" fillId="0" borderId="0" xfId="4" applyBorder="1" applyAlignment="1">
      <alignment horizontal="center" vertical="center"/>
    </xf>
    <xf numFmtId="0" fontId="10" fillId="0" borderId="73" xfId="4" applyBorder="1" applyAlignment="1">
      <alignment horizontal="center" vertical="center"/>
    </xf>
    <xf numFmtId="0" fontId="10" fillId="0" borderId="70" xfId="4" applyBorder="1" applyAlignment="1">
      <alignment horizontal="center" vertical="center"/>
    </xf>
    <xf numFmtId="0" fontId="10" fillId="0" borderId="68" xfId="4" applyBorder="1" applyAlignment="1">
      <alignment horizontal="center"/>
    </xf>
    <xf numFmtId="0" fontId="10" fillId="0" borderId="69" xfId="4" applyBorder="1" applyAlignment="1">
      <alignment horizontal="center"/>
    </xf>
    <xf numFmtId="0" fontId="10" fillId="0" borderId="70" xfId="4" applyBorder="1" applyAlignment="1">
      <alignment horizontal="center"/>
    </xf>
    <xf numFmtId="0" fontId="10" fillId="0" borderId="71" xfId="4" applyBorder="1" applyAlignment="1">
      <alignment horizontal="center"/>
    </xf>
    <xf numFmtId="0" fontId="10" fillId="0" borderId="72" xfId="4" applyBorder="1" applyAlignment="1">
      <alignment horizontal="center"/>
    </xf>
    <xf numFmtId="0" fontId="10" fillId="0" borderId="14" xfId="4" applyBorder="1" applyAlignment="1">
      <alignment horizontal="center" vertical="center"/>
    </xf>
    <xf numFmtId="0" fontId="10" fillId="0" borderId="18" xfId="4" applyBorder="1" applyAlignment="1">
      <alignment horizontal="center" vertical="center"/>
    </xf>
    <xf numFmtId="0" fontId="10" fillId="0" borderId="31" xfId="4" applyBorder="1" applyAlignment="1">
      <alignment horizontal="center" vertical="center"/>
    </xf>
    <xf numFmtId="0" fontId="10" fillId="0" borderId="24" xfId="4" applyBorder="1" applyAlignment="1">
      <alignment horizontal="center" vertical="center"/>
    </xf>
    <xf numFmtId="0" fontId="10" fillId="0" borderId="20" xfId="4" applyBorder="1" applyAlignment="1">
      <alignment horizontal="center"/>
    </xf>
    <xf numFmtId="0" fontId="10" fillId="0" borderId="23" xfId="4" applyBorder="1" applyAlignment="1">
      <alignment horizontal="center"/>
    </xf>
    <xf numFmtId="0" fontId="10" fillId="0" borderId="24" xfId="4" applyBorder="1" applyAlignment="1">
      <alignment horizontal="center"/>
    </xf>
    <xf numFmtId="0" fontId="10" fillId="0" borderId="1" xfId="4" applyBorder="1" applyAlignment="1">
      <alignment horizontal="center"/>
    </xf>
    <xf numFmtId="0" fontId="10" fillId="0" borderId="30" xfId="4" applyBorder="1" applyAlignment="1">
      <alignment horizontal="center"/>
    </xf>
    <xf numFmtId="0" fontId="10" fillId="0" borderId="63" xfId="4" applyBorder="1" applyAlignment="1">
      <alignment horizontal="center" vertical="center"/>
    </xf>
    <xf numFmtId="0" fontId="10" fillId="0" borderId="61" xfId="4" applyBorder="1" applyAlignment="1">
      <alignment horizontal="center" vertical="center"/>
    </xf>
    <xf numFmtId="0" fontId="14" fillId="0" borderId="32" xfId="1" applyBorder="1" applyAlignment="1">
      <alignment horizontal="left" vertical="top"/>
    </xf>
    <xf numFmtId="0" fontId="14" fillId="0" borderId="25" xfId="1" applyBorder="1" applyAlignment="1">
      <alignment horizontal="left" vertical="top"/>
    </xf>
    <xf numFmtId="0" fontId="14" fillId="0" borderId="33" xfId="1" applyBorder="1" applyAlignment="1">
      <alignment horizontal="left" vertical="top"/>
    </xf>
    <xf numFmtId="0" fontId="17" fillId="0" borderId="32" xfId="1" applyFont="1" applyBorder="1" applyAlignment="1">
      <alignment horizontal="left" vertical="top" wrapText="1"/>
    </xf>
    <xf numFmtId="0" fontId="17" fillId="0" borderId="25" xfId="1" applyFont="1" applyBorder="1" applyAlignment="1">
      <alignment horizontal="left" vertical="top" wrapText="1"/>
    </xf>
    <xf numFmtId="0" fontId="17" fillId="0" borderId="33" xfId="1" applyFont="1" applyBorder="1" applyAlignment="1">
      <alignment horizontal="left" vertical="top" wrapText="1"/>
    </xf>
    <xf numFmtId="0" fontId="14" fillId="0" borderId="34" xfId="1" applyBorder="1" applyAlignment="1">
      <alignment horizontal="center"/>
    </xf>
    <xf numFmtId="0" fontId="14" fillId="0" borderId="12" xfId="1" applyBorder="1" applyAlignment="1">
      <alignment horizontal="center" vertical="top"/>
    </xf>
    <xf numFmtId="0" fontId="14" fillId="0" borderId="34" xfId="1" applyBorder="1" applyAlignment="1">
      <alignment horizontal="center" vertical="top"/>
    </xf>
    <xf numFmtId="0" fontId="14" fillId="0" borderId="38" xfId="1" applyBorder="1" applyAlignment="1">
      <alignment horizontal="center" vertical="top"/>
    </xf>
    <xf numFmtId="0" fontId="14" fillId="0" borderId="39" xfId="1" applyBorder="1" applyAlignment="1">
      <alignment horizontal="center" vertical="top"/>
    </xf>
    <xf numFmtId="0" fontId="18" fillId="0" borderId="35" xfId="1" applyFont="1" applyBorder="1" applyAlignment="1">
      <alignment horizontal="left" vertical="top"/>
    </xf>
    <xf numFmtId="0" fontId="18" fillId="0" borderId="36" xfId="1" applyFont="1" applyBorder="1" applyAlignment="1">
      <alignment horizontal="left" vertical="top"/>
    </xf>
    <xf numFmtId="0" fontId="18" fillId="0" borderId="40" xfId="1" applyFont="1" applyBorder="1" applyAlignment="1">
      <alignment horizontal="left" vertical="top"/>
    </xf>
    <xf numFmtId="0" fontId="18" fillId="0" borderId="41" xfId="1" applyFont="1" applyBorder="1" applyAlignment="1">
      <alignment horizontal="left" vertical="top"/>
    </xf>
    <xf numFmtId="0" fontId="14" fillId="0" borderId="34" xfId="1" applyBorder="1" applyAlignment="1">
      <alignment horizontal="left" vertical="top"/>
    </xf>
    <xf numFmtId="0" fontId="14" fillId="0" borderId="39" xfId="1" applyBorder="1" applyAlignment="1">
      <alignment horizontal="left" vertical="top"/>
    </xf>
    <xf numFmtId="0" fontId="14" fillId="0" borderId="35" xfId="1" applyBorder="1" applyAlignment="1">
      <alignment horizontal="center"/>
    </xf>
    <xf numFmtId="0" fontId="14" fillId="0" borderId="37" xfId="1" applyBorder="1" applyAlignment="1">
      <alignment horizontal="center"/>
    </xf>
    <xf numFmtId="0" fontId="14" fillId="0" borderId="36" xfId="1" applyBorder="1" applyAlignment="1">
      <alignment horizontal="center"/>
    </xf>
    <xf numFmtId="0" fontId="14" fillId="0" borderId="40" xfId="1" applyBorder="1" applyAlignment="1">
      <alignment horizontal="center"/>
    </xf>
    <xf numFmtId="0" fontId="14" fillId="0" borderId="42" xfId="1" applyBorder="1" applyAlignment="1">
      <alignment horizontal="center"/>
    </xf>
    <xf numFmtId="0" fontId="14" fillId="0" borderId="41" xfId="1" applyBorder="1" applyAlignment="1">
      <alignment horizontal="center"/>
    </xf>
    <xf numFmtId="0" fontId="14" fillId="0" borderId="1" xfId="1" applyBorder="1" applyAlignment="1">
      <alignment horizontal="left" vertical="center"/>
    </xf>
    <xf numFmtId="0" fontId="14" fillId="0" borderId="9" xfId="1" applyBorder="1" applyAlignment="1">
      <alignment horizontal="left" vertical="center"/>
    </xf>
    <xf numFmtId="0" fontId="14" fillId="0" borderId="2" xfId="1" applyBorder="1" applyAlignment="1">
      <alignment horizontal="left" vertical="center"/>
    </xf>
    <xf numFmtId="0" fontId="16" fillId="0" borderId="0" xfId="1" applyFont="1" applyAlignment="1">
      <alignment horizontal="center" vertical="center"/>
    </xf>
    <xf numFmtId="14" fontId="14" fillId="0" borderId="1" xfId="1" applyNumberFormat="1" applyBorder="1" applyAlignment="1">
      <alignment horizontal="center" vertical="center"/>
    </xf>
    <xf numFmtId="0" fontId="14" fillId="0" borderId="9" xfId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14" fillId="0" borderId="22" xfId="1" applyBorder="1" applyAlignment="1">
      <alignment horizontal="center"/>
    </xf>
    <xf numFmtId="0" fontId="14" fillId="0" borderId="23" xfId="1" applyBorder="1" applyAlignment="1">
      <alignment horizontal="center"/>
    </xf>
    <xf numFmtId="0" fontId="14" fillId="0" borderId="24" xfId="1" applyBorder="1" applyAlignment="1">
      <alignment horizontal="center"/>
    </xf>
    <xf numFmtId="0" fontId="14" fillId="0" borderId="1" xfId="1" applyBorder="1" applyAlignment="1">
      <alignment horizontal="center"/>
    </xf>
    <xf numFmtId="0" fontId="14" fillId="0" borderId="30" xfId="1" applyBorder="1" applyAlignment="1">
      <alignment horizontal="center"/>
    </xf>
    <xf numFmtId="0" fontId="17" fillId="0" borderId="1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6" fillId="0" borderId="0" xfId="1" applyFont="1" applyAlignment="1">
      <alignment horizontal="center"/>
    </xf>
    <xf numFmtId="0" fontId="42" fillId="0" borderId="34" xfId="1" applyFont="1" applyBorder="1" applyAlignment="1">
      <alignment horizontal="left"/>
    </xf>
    <xf numFmtId="0" fontId="42" fillId="0" borderId="13" xfId="1" applyFont="1" applyBorder="1" applyAlignment="1">
      <alignment horizontal="left"/>
    </xf>
    <xf numFmtId="0" fontId="14" fillId="0" borderId="80" xfId="1" applyBorder="1" applyAlignment="1">
      <alignment horizontal="center" vertical="center"/>
    </xf>
    <xf numFmtId="0" fontId="14" fillId="0" borderId="29" xfId="1" applyBorder="1" applyAlignment="1">
      <alignment horizontal="center" vertical="center"/>
    </xf>
    <xf numFmtId="0" fontId="42" fillId="0" borderId="18" xfId="1" applyFont="1" applyBorder="1" applyAlignment="1">
      <alignment horizontal="left"/>
    </xf>
    <xf numFmtId="0" fontId="42" fillId="0" borderId="15" xfId="1" applyFont="1" applyBorder="1" applyAlignment="1">
      <alignment horizontal="left"/>
    </xf>
    <xf numFmtId="0" fontId="14" fillId="0" borderId="28" xfId="1" applyBorder="1" applyAlignment="1">
      <alignment horizontal="center" vertical="center"/>
    </xf>
    <xf numFmtId="0" fontId="14" fillId="0" borderId="21" xfId="1" applyBorder="1" applyAlignment="1">
      <alignment horizontal="center" vertical="center"/>
    </xf>
    <xf numFmtId="0" fontId="14" fillId="0" borderId="31" xfId="1" applyBorder="1" applyAlignment="1">
      <alignment horizontal="center" vertical="center"/>
    </xf>
    <xf numFmtId="0" fontId="14" fillId="0" borderId="24" xfId="1" applyBorder="1" applyAlignment="1">
      <alignment horizontal="center" vertical="center"/>
    </xf>
    <xf numFmtId="0" fontId="14" fillId="3" borderId="4" xfId="1" applyFill="1" applyBorder="1" applyAlignment="1">
      <alignment horizontal="center"/>
    </xf>
    <xf numFmtId="49" fontId="14" fillId="3" borderId="4" xfId="1" applyNumberFormat="1" applyFill="1" applyBorder="1" applyAlignment="1">
      <alignment horizontal="center"/>
    </xf>
    <xf numFmtId="49" fontId="14" fillId="3" borderId="5" xfId="1" applyNumberFormat="1" applyFill="1" applyBorder="1" applyAlignment="1">
      <alignment horizontal="center"/>
    </xf>
    <xf numFmtId="0" fontId="14" fillId="0" borderId="2" xfId="1" applyBorder="1" applyAlignment="1">
      <alignment horizontal="center"/>
    </xf>
    <xf numFmtId="0" fontId="16" fillId="0" borderId="17" xfId="1" applyFont="1" applyBorder="1" applyAlignment="1">
      <alignment horizontal="left" vertical="top"/>
    </xf>
    <xf numFmtId="0" fontId="16" fillId="0" borderId="18" xfId="1" applyFont="1" applyBorder="1" applyAlignment="1">
      <alignment horizontal="left" vertical="top"/>
    </xf>
    <xf numFmtId="0" fontId="16" fillId="0" borderId="19" xfId="1" applyFont="1" applyBorder="1" applyAlignment="1">
      <alignment horizontal="left" vertical="top"/>
    </xf>
    <xf numFmtId="0" fontId="16" fillId="0" borderId="20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6" fillId="0" borderId="21" xfId="1" applyFont="1" applyBorder="1" applyAlignment="1">
      <alignment horizontal="left" vertical="top"/>
    </xf>
    <xf numFmtId="0" fontId="16" fillId="0" borderId="22" xfId="1" applyFont="1" applyBorder="1" applyAlignment="1">
      <alignment horizontal="left" vertical="top"/>
    </xf>
    <xf numFmtId="0" fontId="16" fillId="0" borderId="23" xfId="1" applyFont="1" applyBorder="1" applyAlignment="1">
      <alignment horizontal="left" vertical="top"/>
    </xf>
    <xf numFmtId="0" fontId="16" fillId="0" borderId="24" xfId="1" applyFont="1" applyBorder="1" applyAlignment="1">
      <alignment horizontal="left" vertical="top"/>
    </xf>
    <xf numFmtId="0" fontId="16" fillId="0" borderId="1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4" fillId="3" borderId="25" xfId="1" applyFill="1" applyBorder="1" applyAlignment="1">
      <alignment horizontal="center"/>
    </xf>
    <xf numFmtId="0" fontId="14" fillId="3" borderId="26" xfId="1" applyFill="1" applyBorder="1" applyAlignment="1">
      <alignment horizontal="center"/>
    </xf>
    <xf numFmtId="0" fontId="14" fillId="0" borderId="6" xfId="1" applyBorder="1" applyAlignment="1">
      <alignment horizontal="center" vertical="center"/>
    </xf>
    <xf numFmtId="0" fontId="14" fillId="0" borderId="81" xfId="1" applyBorder="1" applyAlignment="1">
      <alignment horizontal="center"/>
    </xf>
    <xf numFmtId="0" fontId="14" fillId="0" borderId="39" xfId="1" applyBorder="1" applyAlignment="1">
      <alignment horizontal="center"/>
    </xf>
    <xf numFmtId="0" fontId="14" fillId="0" borderId="82" xfId="1" applyBorder="1" applyAlignment="1">
      <alignment horizontal="center"/>
    </xf>
    <xf numFmtId="0" fontId="14" fillId="0" borderId="83" xfId="1" applyBorder="1" applyAlignment="1">
      <alignment horizontal="center"/>
    </xf>
    <xf numFmtId="0" fontId="14" fillId="0" borderId="16" xfId="1" applyBorder="1" applyAlignment="1">
      <alignment horizontal="center"/>
    </xf>
    <xf numFmtId="0" fontId="14" fillId="0" borderId="84" xfId="1" applyBorder="1" applyAlignment="1">
      <alignment horizontal="center" vertical="center"/>
    </xf>
    <xf numFmtId="0" fontId="15" fillId="0" borderId="0" xfId="1" applyFont="1" applyAlignment="1" applyProtection="1">
      <alignment horizontal="center"/>
    </xf>
    <xf numFmtId="0" fontId="38" fillId="0" borderId="0" xfId="2" applyFont="1" applyProtection="1"/>
    <xf numFmtId="0" fontId="13" fillId="0" borderId="0" xfId="2" applyProtection="1"/>
    <xf numFmtId="0" fontId="16" fillId="0" borderId="0" xfId="1" applyFont="1" applyAlignment="1" applyProtection="1">
      <alignment vertical="center"/>
    </xf>
    <xf numFmtId="0" fontId="16" fillId="0" borderId="1" xfId="1" applyFont="1" applyBorder="1" applyAlignment="1" applyProtection="1">
      <alignment horizontal="left" vertical="center"/>
    </xf>
    <xf numFmtId="0" fontId="16" fillId="0" borderId="9" xfId="1" applyFont="1" applyBorder="1" applyAlignment="1" applyProtection="1">
      <alignment horizontal="left" vertical="center"/>
    </xf>
    <xf numFmtId="0" fontId="16" fillId="0" borderId="2" xfId="1" applyFont="1" applyBorder="1" applyAlignment="1" applyProtection="1">
      <alignment horizontal="left" vertical="center"/>
    </xf>
    <xf numFmtId="0" fontId="14" fillId="0" borderId="0" xfId="1" applyAlignment="1" applyProtection="1">
      <alignment vertical="center"/>
    </xf>
    <xf numFmtId="0" fontId="14" fillId="0" borderId="0" xfId="1" applyProtection="1"/>
    <xf numFmtId="0" fontId="17" fillId="0" borderId="0" xfId="1" applyFont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14" fillId="0" borderId="0" xfId="1" applyAlignment="1" applyProtection="1">
      <alignment horizontal="left"/>
    </xf>
    <xf numFmtId="14" fontId="16" fillId="0" borderId="1" xfId="1" applyNumberFormat="1" applyFont="1" applyBorder="1" applyAlignment="1" applyProtection="1">
      <alignment horizontal="left" vertical="center"/>
    </xf>
    <xf numFmtId="14" fontId="16" fillId="0" borderId="9" xfId="1" applyNumberFormat="1" applyFont="1" applyBorder="1" applyAlignment="1" applyProtection="1">
      <alignment horizontal="left" vertical="center"/>
    </xf>
    <xf numFmtId="14" fontId="16" fillId="0" borderId="2" xfId="1" applyNumberFormat="1" applyFont="1" applyBorder="1" applyAlignment="1" applyProtection="1">
      <alignment horizontal="left" vertical="center"/>
    </xf>
    <xf numFmtId="49" fontId="21" fillId="0" borderId="0" xfId="0" applyNumberFormat="1" applyFont="1" applyProtection="1"/>
    <xf numFmtId="49" fontId="22" fillId="0" borderId="0" xfId="0" applyNumberFormat="1" applyFont="1" applyProtection="1"/>
    <xf numFmtId="0" fontId="23" fillId="0" borderId="0" xfId="0" applyFont="1" applyProtection="1"/>
    <xf numFmtId="0" fontId="21" fillId="0" borderId="0" xfId="0" applyFont="1" applyProtection="1"/>
    <xf numFmtId="0" fontId="28" fillId="0" borderId="0" xfId="0" applyFont="1" applyProtection="1"/>
    <xf numFmtId="0" fontId="39" fillId="0" borderId="0" xfId="0" applyFont="1" applyProtection="1"/>
    <xf numFmtId="0" fontId="0" fillId="0" borderId="0" xfId="0" applyProtection="1"/>
    <xf numFmtId="49" fontId="24" fillId="2" borderId="3" xfId="0" applyNumberFormat="1" applyFont="1" applyFill="1" applyBorder="1" applyAlignment="1" applyProtection="1">
      <alignment horizontal="center" vertical="top" wrapText="1"/>
    </xf>
    <xf numFmtId="49" fontId="25" fillId="2" borderId="4" xfId="0" applyNumberFormat="1" applyFont="1" applyFill="1" applyBorder="1" applyAlignment="1" applyProtection="1">
      <alignment horizontal="center" vertical="top"/>
    </xf>
    <xf numFmtId="49" fontId="25" fillId="2" borderId="51" xfId="0" applyNumberFormat="1" applyFont="1" applyFill="1" applyBorder="1" applyAlignment="1" applyProtection="1">
      <alignment horizontal="center" vertical="top"/>
    </xf>
    <xf numFmtId="49" fontId="53" fillId="2" borderId="53" xfId="0" applyNumberFormat="1" applyFont="1" applyFill="1" applyBorder="1" applyAlignment="1" applyProtection="1">
      <alignment horizontal="center" vertical="top" wrapText="1"/>
    </xf>
    <xf numFmtId="49" fontId="53" fillId="2" borderId="54" xfId="0" applyNumberFormat="1" applyFont="1" applyFill="1" applyBorder="1" applyAlignment="1" applyProtection="1">
      <alignment horizontal="center" vertical="top"/>
    </xf>
    <xf numFmtId="49" fontId="25" fillId="2" borderId="26" xfId="0" applyNumberFormat="1" applyFont="1" applyFill="1" applyBorder="1" applyAlignment="1" applyProtection="1">
      <alignment horizontal="center" vertical="top"/>
    </xf>
    <xf numFmtId="49" fontId="25" fillId="2" borderId="5" xfId="0" applyNumberFormat="1" applyFont="1" applyFill="1" applyBorder="1" applyAlignment="1" applyProtection="1">
      <alignment horizontal="center" vertical="top"/>
    </xf>
    <xf numFmtId="0" fontId="26" fillId="0" borderId="0" xfId="0" applyFont="1" applyBorder="1" applyProtection="1"/>
    <xf numFmtId="49" fontId="20" fillId="0" borderId="10" xfId="0" applyNumberFormat="1" applyFont="1" applyFill="1" applyBorder="1" applyProtection="1"/>
    <xf numFmtId="0" fontId="0" fillId="0" borderId="44" xfId="0" applyFill="1" applyBorder="1" applyProtection="1"/>
    <xf numFmtId="0" fontId="0" fillId="0" borderId="11" xfId="0" applyFill="1" applyBorder="1" applyProtection="1"/>
    <xf numFmtId="0" fontId="11" fillId="0" borderId="52" xfId="2" applyFont="1" applyFill="1" applyBorder="1" applyAlignment="1" applyProtection="1">
      <alignment horizontal="left"/>
    </xf>
    <xf numFmtId="0" fontId="0" fillId="0" borderId="21" xfId="0" applyFill="1" applyBorder="1" applyProtection="1"/>
    <xf numFmtId="0" fontId="0" fillId="0" borderId="85" xfId="0" applyFill="1" applyBorder="1" applyProtection="1"/>
    <xf numFmtId="0" fontId="28" fillId="0" borderId="0" xfId="0" applyNumberFormat="1" applyFont="1" applyProtection="1"/>
    <xf numFmtId="0" fontId="23" fillId="0" borderId="0" xfId="0" applyFont="1" applyBorder="1" applyProtection="1"/>
    <xf numFmtId="164" fontId="28" fillId="0" borderId="0" xfId="0" applyNumberFormat="1" applyFont="1" applyProtection="1"/>
    <xf numFmtId="49" fontId="20" fillId="0" borderId="7" xfId="0" applyNumberFormat="1" applyFont="1" applyFill="1" applyBorder="1" applyProtection="1"/>
    <xf numFmtId="0" fontId="0" fillId="0" borderId="7" xfId="0" applyFill="1" applyBorder="1" applyProtection="1"/>
    <xf numFmtId="0" fontId="11" fillId="0" borderId="1" xfId="2" applyFont="1" applyFill="1" applyBorder="1" applyAlignment="1" applyProtection="1">
      <alignment horizontal="left"/>
    </xf>
    <xf numFmtId="0" fontId="0" fillId="0" borderId="2" xfId="0" applyFill="1" applyBorder="1" applyProtection="1"/>
    <xf numFmtId="164" fontId="39" fillId="0" borderId="0" xfId="0" applyNumberFormat="1" applyFont="1" applyProtection="1"/>
  </cellXfs>
  <cellStyles count="29">
    <cellStyle name="Ergebnis 1" xfId="7"/>
    <cellStyle name="Ergebnis 1 1" xfId="8"/>
    <cellStyle name="Ergebnis 1 1 1" xfId="9"/>
    <cellStyle name="Ergebnis 1 1 1 1" xfId="10"/>
    <cellStyle name="Ergebnis 1 1 1 1 1" xfId="11"/>
    <cellStyle name="Ergebnis 1 1 1 1 1 1" xfId="12"/>
    <cellStyle name="Ergebnis 1 1 1 1 1 1 1" xfId="13"/>
    <cellStyle name="Ergebnis 1 1 1 1 1 1 1 1" xfId="14"/>
    <cellStyle name="Ergebnis 1 1 1 1 1 1 1 1 1" xfId="15"/>
    <cellStyle name="normální" xfId="0" builtinId="0"/>
    <cellStyle name="normální 2" xfId="3"/>
    <cellStyle name="normální 2 2" xfId="1"/>
    <cellStyle name="normální 2 2 2" xfId="4"/>
    <cellStyle name="normální 2 2 2 2" xfId="6"/>
    <cellStyle name="normální 2 2 2 2 2" xfId="28"/>
    <cellStyle name="normální 2 2 2 3" xfId="27"/>
    <cellStyle name="normální 2 3" xfId="5"/>
    <cellStyle name="normální 3" xfId="16"/>
    <cellStyle name="normální 3 2" xfId="2"/>
    <cellStyle name="Standard 2" xfId="17"/>
    <cellStyle name="Überschrift 1 1" xfId="18"/>
    <cellStyle name="Überschrift 1 1 1" xfId="19"/>
    <cellStyle name="Überschrift 1 1 1 1" xfId="20"/>
    <cellStyle name="Überschrift 1 1 1 1 1" xfId="21"/>
    <cellStyle name="Überschrift 1 1 1 1 1 1" xfId="22"/>
    <cellStyle name="Überschrift 1 1 1 1 1 1 1" xfId="23"/>
    <cellStyle name="Überschrift 1 1 1 1 1 1 1 1" xfId="24"/>
    <cellStyle name="Überschrift 1 1 1 1 1 1 1 1 1" xfId="25"/>
    <cellStyle name="Überschrift 1 1 1 1 1 1 1 1 1 1" xfId="26"/>
  </cellStyles>
  <dxfs count="132"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4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9525</xdr:rowOff>
    </xdr:from>
    <xdr:to>
      <xdr:col>5</xdr:col>
      <xdr:colOff>377327</xdr:colOff>
      <xdr:row>9</xdr:row>
      <xdr:rowOff>16180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0175" y="304800"/>
          <a:ext cx="890407" cy="907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345859</xdr:colOff>
      <xdr:row>7</xdr:row>
      <xdr:rowOff>114300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314325"/>
          <a:ext cx="757339" cy="7715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15</xdr:col>
      <xdr:colOff>851723</xdr:colOff>
      <xdr:row>23</xdr:row>
      <xdr:rowOff>54294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3146BE17-FABE-E3A8-EB4C-8B223CDE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75" y="1800225"/>
          <a:ext cx="3271073" cy="2149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316848</xdr:colOff>
      <xdr:row>1</xdr:row>
      <xdr:rowOff>32371</xdr:rowOff>
    </xdr:from>
    <xdr:to>
      <xdr:col>17</xdr:col>
      <xdr:colOff>444500</xdr:colOff>
      <xdr:row>6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74673" y="60946"/>
          <a:ext cx="842027" cy="85638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316848</xdr:colOff>
      <xdr:row>1</xdr:row>
      <xdr:rowOff>32371</xdr:rowOff>
    </xdr:from>
    <xdr:to>
      <xdr:col>17</xdr:col>
      <xdr:colOff>444500</xdr:colOff>
      <xdr:row>6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9015" y="64121"/>
          <a:ext cx="847318" cy="85956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338013</xdr:colOff>
      <xdr:row>1</xdr:row>
      <xdr:rowOff>43336</xdr:rowOff>
    </xdr:from>
    <xdr:to>
      <xdr:col>17</xdr:col>
      <xdr:colOff>455082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0180" y="75086"/>
          <a:ext cx="836735" cy="85240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359179</xdr:colOff>
      <xdr:row>1</xdr:row>
      <xdr:rowOff>43336</xdr:rowOff>
    </xdr:from>
    <xdr:to>
      <xdr:col>17</xdr:col>
      <xdr:colOff>476248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346" y="75086"/>
          <a:ext cx="836735" cy="85240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348597</xdr:colOff>
      <xdr:row>1</xdr:row>
      <xdr:rowOff>32555</xdr:rowOff>
    </xdr:from>
    <xdr:to>
      <xdr:col>17</xdr:col>
      <xdr:colOff>476249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0764" y="64305"/>
          <a:ext cx="847318" cy="863189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8698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6411" y="76336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3418" y="20409"/>
          <a:ext cx="902261" cy="8931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xmlns="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  <xdr:twoCellAnchor editAs="oneCell">
    <xdr:from>
      <xdr:col>16</xdr:col>
      <xdr:colOff>285098</xdr:colOff>
      <xdr:row>0</xdr:row>
      <xdr:rowOff>20409</xdr:rowOff>
    </xdr:from>
    <xdr:to>
      <xdr:col>17</xdr:col>
      <xdr:colOff>454569</xdr:colOff>
      <xdr:row>6</xdr:row>
      <xdr:rowOff>2934</xdr:rowOff>
    </xdr:to>
    <xdr:pic>
      <xdr:nvPicPr>
        <xdr:cNvPr id="4" name="Obrázek 3" descr="278738476_5050218961714544_1494439549245506025_n.jpg"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3846" cy="896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YNOLOGIE/RALLYE%20OBEDIENCE/PLANOVAC/PLANOVAC%20PRACOVNI%20VERZE%2030-04-2023%20new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02-06-2023%20CLE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PLANOVAC/PLANOVAC%2017-05-2023%20CL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YNOLOGIE/RALLYE%20OBEDIENCE/PLANOVAC/PLANOVAC%2014-06-2023%20CLE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ovač originál"/>
      <sheetName val="Plánovač Richard"/>
      <sheetName val="sablona"/>
      <sheetName val="Seznam karet"/>
      <sheetName val="ASISTENT BODOVANI"/>
      <sheetName val="ZAPIS BODY CVIKY"/>
      <sheetName val="ZAPIS BODY UNI"/>
      <sheetName val="List1"/>
    </sheetNames>
    <sheetDataSet>
      <sheetData sheetId="0"/>
      <sheetData sheetId="1"/>
      <sheetData sheetId="2"/>
      <sheetData sheetId="3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4">
        <row r="3">
          <cell r="A3">
            <v>1</v>
          </cell>
          <cell r="B3">
            <v>104</v>
          </cell>
        </row>
        <row r="4">
          <cell r="B4">
            <v>102</v>
          </cell>
        </row>
        <row r="5">
          <cell r="B5">
            <v>1</v>
          </cell>
        </row>
        <row r="6">
          <cell r="B6">
            <v>6</v>
          </cell>
        </row>
        <row r="7">
          <cell r="B7">
            <v>107</v>
          </cell>
        </row>
        <row r="8">
          <cell r="B8">
            <v>118</v>
          </cell>
        </row>
        <row r="9">
          <cell r="B9">
            <v>111</v>
          </cell>
        </row>
        <row r="10">
          <cell r="B10">
            <v>1</v>
          </cell>
        </row>
        <row r="11">
          <cell r="B11">
            <v>12</v>
          </cell>
        </row>
        <row r="12">
          <cell r="B12">
            <v>116</v>
          </cell>
        </row>
        <row r="13">
          <cell r="B13">
            <v>3</v>
          </cell>
        </row>
        <row r="14">
          <cell r="B14">
            <v>112</v>
          </cell>
        </row>
        <row r="15">
          <cell r="B15">
            <v>23</v>
          </cell>
        </row>
        <row r="16">
          <cell r="B16">
            <v>4</v>
          </cell>
        </row>
        <row r="17">
          <cell r="B17" t="str">
            <v>14c</v>
          </cell>
        </row>
        <row r="18">
          <cell r="B18">
            <v>5</v>
          </cell>
        </row>
        <row r="19">
          <cell r="B19">
            <v>11</v>
          </cell>
        </row>
        <row r="20">
          <cell r="B20">
            <v>13</v>
          </cell>
        </row>
        <row r="21">
          <cell r="B21">
            <v>103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/>
      <sheetData sheetId="3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  <sheetName val="ZAPIS BODY UNI"/>
      <sheetName val="Startovní listina"/>
      <sheetName val="výsledková listina"/>
      <sheetName val="harmonogram"/>
      <sheetName val="1"/>
      <sheetName val="2"/>
      <sheetName val="3"/>
      <sheetName val="4"/>
    </sheetNames>
    <sheetDataSet>
      <sheetData sheetId="0"/>
      <sheetData sheetId="1">
        <row r="4">
          <cell r="AI4">
            <v>2</v>
          </cell>
        </row>
      </sheetData>
      <sheetData sheetId="2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>
            <v>15</v>
          </cell>
          <cell r="C26" t="str">
            <v>Pomalé tempo</v>
          </cell>
          <cell r="D26">
            <v>0</v>
          </cell>
          <cell r="E26">
            <v>0</v>
          </cell>
        </row>
        <row r="27">
          <cell r="B27">
            <v>16</v>
          </cell>
          <cell r="C27" t="str">
            <v>Rychlé tempo</v>
          </cell>
          <cell r="D27">
            <v>0</v>
          </cell>
          <cell r="E27">
            <v>0</v>
          </cell>
        </row>
        <row r="28">
          <cell r="B28">
            <v>17</v>
          </cell>
          <cell r="C28" t="str">
            <v>Normální tempo (chůze)</v>
          </cell>
          <cell r="D28">
            <v>0</v>
          </cell>
          <cell r="E28">
            <v>0</v>
          </cell>
        </row>
        <row r="29">
          <cell r="B29">
            <v>18</v>
          </cell>
          <cell r="C29" t="str">
            <v>Spirála zprava - pes vně (zvenku)</v>
          </cell>
          <cell r="D29">
            <v>0</v>
          </cell>
          <cell r="E29">
            <v>0</v>
          </cell>
        </row>
        <row r="30">
          <cell r="B30">
            <v>19</v>
          </cell>
          <cell r="C30" t="str">
            <v>Spirála zleva - pes uvnitř</v>
          </cell>
          <cell r="D30">
            <v>0</v>
          </cell>
          <cell r="E30">
            <v>0</v>
          </cell>
        </row>
        <row r="31">
          <cell r="B31">
            <v>20</v>
          </cell>
          <cell r="C31" t="str">
            <v>Slalom jednoduchý</v>
          </cell>
          <cell r="D31">
            <v>0</v>
          </cell>
          <cell r="E31">
            <v>0</v>
          </cell>
        </row>
        <row r="32">
          <cell r="B32">
            <v>21</v>
          </cell>
          <cell r="C32" t="str">
            <v>Slalom tam a zpět</v>
          </cell>
          <cell r="D32">
            <v>0</v>
          </cell>
          <cell r="E32">
            <v>0</v>
          </cell>
        </row>
        <row r="33">
          <cell r="B33">
            <v>22</v>
          </cell>
          <cell r="C33" t="str">
            <v>Figura 8 bez rušivého vlivu</v>
          </cell>
          <cell r="D33">
            <v>0</v>
          </cell>
          <cell r="E33">
            <v>0</v>
          </cell>
        </row>
        <row r="34">
          <cell r="B34">
            <v>23</v>
          </cell>
          <cell r="C34" t="str">
            <v>Stop - Obejití psovoda - Stop</v>
          </cell>
          <cell r="D34">
            <v>0</v>
          </cell>
          <cell r="E34">
            <v>0</v>
          </cell>
        </row>
        <row r="35">
          <cell r="B35">
            <v>24</v>
          </cell>
          <cell r="C35" t="str">
            <v>Stop - Jeden krok vpřed</v>
          </cell>
          <cell r="D35">
            <v>0</v>
          </cell>
          <cell r="E35">
            <v>0</v>
          </cell>
        </row>
        <row r="36">
          <cell r="B36">
            <v>25</v>
          </cell>
          <cell r="C36" t="str">
            <v>Předsednutí - Jeden krok zpět + C</v>
          </cell>
          <cell r="D36">
            <v>0</v>
          </cell>
          <cell r="E36">
            <v>0</v>
          </cell>
        </row>
        <row r="37">
          <cell r="B37" t="str">
            <v>025a</v>
          </cell>
          <cell r="C37" t="str">
            <v>Předsednutí - Jeden krok zpět - Pes vpravo okolo (psovoda) stop</v>
          </cell>
          <cell r="D37">
            <v>0</v>
          </cell>
          <cell r="E37">
            <v>0</v>
          </cell>
        </row>
        <row r="38">
          <cell r="B38" t="str">
            <v>025b</v>
          </cell>
          <cell r="C38" t="str">
            <v>Předsednutí - Jeden krok zpět - Pes vlevo okolo (psovoda) stop</v>
          </cell>
          <cell r="D38">
            <v>0</v>
          </cell>
          <cell r="E38">
            <v>0</v>
          </cell>
        </row>
        <row r="39">
          <cell r="B39" t="str">
            <v>025c</v>
          </cell>
          <cell r="C39" t="str">
            <v>Předsednutí - Jeden krok zpět - Pes vpravo okolo vpřed</v>
          </cell>
          <cell r="D39">
            <v>0</v>
          </cell>
          <cell r="E39">
            <v>0</v>
          </cell>
        </row>
        <row r="40">
          <cell r="B40" t="str">
            <v>025d</v>
          </cell>
          <cell r="C40" t="str">
            <v>Předsednutí - Jeden krok zpět - Pes vlevo okolo vpřed</v>
          </cell>
          <cell r="D40">
            <v>0</v>
          </cell>
          <cell r="E40">
            <v>0</v>
          </cell>
        </row>
        <row r="41">
          <cell r="B41" t="str">
            <v>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>
            <v>26</v>
          </cell>
          <cell r="C45" t="str">
            <v>Kruhová spirála - pes zvenku</v>
          </cell>
          <cell r="D45">
            <v>0</v>
          </cell>
          <cell r="E45">
            <v>0</v>
          </cell>
        </row>
        <row r="46">
          <cell r="B46">
            <v>27</v>
          </cell>
          <cell r="C46" t="str">
            <v>Kruhová spirála - pes uvnitř</v>
          </cell>
          <cell r="D46">
            <v>0</v>
          </cell>
          <cell r="E46">
            <v>0</v>
          </cell>
        </row>
        <row r="47">
          <cell r="B47">
            <v>28</v>
          </cell>
          <cell r="C47" t="str">
            <v xml:space="preserve">225° vpravo </v>
          </cell>
          <cell r="D47">
            <v>0</v>
          </cell>
          <cell r="E47">
            <v>0</v>
          </cell>
        </row>
        <row r="48">
          <cell r="B48">
            <v>29</v>
          </cell>
          <cell r="C48" t="str">
            <v xml:space="preserve">225° vlevo </v>
          </cell>
          <cell r="D48">
            <v>0</v>
          </cell>
          <cell r="E48">
            <v>0</v>
          </cell>
        </row>
        <row r="49">
          <cell r="B49">
            <v>30</v>
          </cell>
          <cell r="D49">
            <v>0</v>
          </cell>
          <cell r="E49">
            <v>0</v>
          </cell>
        </row>
        <row r="50">
          <cell r="B50">
            <v>31</v>
          </cell>
          <cell r="D50">
            <v>0</v>
          </cell>
          <cell r="E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  <cell r="D51">
            <v>0</v>
          </cell>
          <cell r="E51">
            <v>0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  <cell r="D52">
            <v>0</v>
          </cell>
          <cell r="E52">
            <v>0</v>
          </cell>
        </row>
        <row r="53">
          <cell r="B53" t="str">
            <v>032c</v>
          </cell>
          <cell r="C53" t="str">
            <v>Předsednutí - 1 krok vzad - lehni - Pes vpravo okolo vpřed</v>
          </cell>
          <cell r="D53">
            <v>0</v>
          </cell>
          <cell r="E53">
            <v>0</v>
          </cell>
        </row>
        <row r="54">
          <cell r="B54" t="str">
            <v>032d</v>
          </cell>
          <cell r="C54" t="str">
            <v>Předsednutí - 1 krok vzad - lehni - Pes vlevo okolo vpřed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101</v>
          </cell>
          <cell r="C56" t="str">
            <v>360° vlevo</v>
          </cell>
          <cell r="D56">
            <v>0</v>
          </cell>
          <cell r="E56">
            <v>0</v>
          </cell>
        </row>
        <row r="57">
          <cell r="B57">
            <v>102</v>
          </cell>
          <cell r="C57" t="str">
            <v>Za pohybu - krok stranou - vpravo</v>
          </cell>
          <cell r="D57">
            <v>0</v>
          </cell>
          <cell r="E57">
            <v>0</v>
          </cell>
        </row>
        <row r="58">
          <cell r="B58">
            <v>103</v>
          </cell>
          <cell r="C58" t="str">
            <v>Stop - 90° obrat vpravo - chůze</v>
          </cell>
          <cell r="D58">
            <v>0</v>
          </cell>
          <cell r="E58">
            <v>0</v>
          </cell>
        </row>
        <row r="59">
          <cell r="B59">
            <v>104</v>
          </cell>
          <cell r="C59" t="str">
            <v>Stop - 90° obrat vlevo - chůze</v>
          </cell>
          <cell r="D59">
            <v>0</v>
          </cell>
          <cell r="E59">
            <v>0</v>
          </cell>
        </row>
        <row r="60">
          <cell r="B60">
            <v>105</v>
          </cell>
          <cell r="C60" t="str">
            <v>Stop - 90° obrat vpravo - stop</v>
          </cell>
          <cell r="D60">
            <v>0</v>
          </cell>
          <cell r="E60">
            <v>0</v>
          </cell>
        </row>
        <row r="61">
          <cell r="B61">
            <v>106</v>
          </cell>
          <cell r="C61" t="str">
            <v>Stop - 90° obrat vlevo - stop</v>
          </cell>
          <cell r="D61">
            <v>0</v>
          </cell>
          <cell r="E61">
            <v>0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  <cell r="D62">
            <v>0</v>
          </cell>
          <cell r="E62">
            <v>0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  <cell r="D63">
            <v>0</v>
          </cell>
          <cell r="E63">
            <v>0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  <cell r="D64">
            <v>0</v>
          </cell>
          <cell r="E64">
            <v>0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  <cell r="D65">
            <v>0</v>
          </cell>
          <cell r="E65">
            <v>0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  <cell r="D66">
            <v>0</v>
          </cell>
          <cell r="E66">
            <v>0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  <cell r="D67">
            <v>0</v>
          </cell>
          <cell r="E67">
            <v>0</v>
          </cell>
        </row>
        <row r="68">
          <cell r="B68">
            <v>109</v>
          </cell>
          <cell r="C68" t="str">
            <v>Zastavit - Lehni</v>
          </cell>
          <cell r="D68">
            <v>0</v>
          </cell>
          <cell r="E68">
            <v>0</v>
          </cell>
        </row>
        <row r="69">
          <cell r="B69">
            <v>110</v>
          </cell>
          <cell r="C69" t="str">
            <v>Stop - rychlé tempo ze sedu</v>
          </cell>
          <cell r="D69">
            <v>0</v>
          </cell>
          <cell r="E69">
            <v>0</v>
          </cell>
        </row>
        <row r="70">
          <cell r="B70">
            <v>111</v>
          </cell>
          <cell r="C70" t="str">
            <v>Slalom jednoduchý s rušivým vlivem</v>
          </cell>
          <cell r="D70">
            <v>0</v>
          </cell>
          <cell r="E70">
            <v>0</v>
          </cell>
        </row>
        <row r="71">
          <cell r="B71">
            <v>112</v>
          </cell>
          <cell r="C71" t="str">
            <v>180° obrat vpravo</v>
          </cell>
          <cell r="D71">
            <v>0</v>
          </cell>
          <cell r="E71">
            <v>0</v>
          </cell>
        </row>
        <row r="72">
          <cell r="B72">
            <v>113</v>
          </cell>
          <cell r="C72" t="str">
            <v>180° obrat vlevo</v>
          </cell>
          <cell r="D72">
            <v>0</v>
          </cell>
          <cell r="E72">
            <v>0</v>
          </cell>
        </row>
        <row r="73">
          <cell r="B73">
            <v>114</v>
          </cell>
          <cell r="C73" t="str">
            <v>Předsednutí - úkrok stranou - vpravo + C</v>
          </cell>
          <cell r="D73">
            <v>0</v>
          </cell>
          <cell r="E73">
            <v>0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  <cell r="D74">
            <v>0</v>
          </cell>
          <cell r="E74">
            <v>0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  <cell r="D75">
            <v>0</v>
          </cell>
          <cell r="E75">
            <v>0</v>
          </cell>
        </row>
        <row r="76">
          <cell r="B76" t="str">
            <v>114c</v>
          </cell>
          <cell r="C76" t="str">
            <v>Předsednutí - úkrok stranou - vpravo - Pes vpravo okolo vpřed</v>
          </cell>
          <cell r="D76">
            <v>0</v>
          </cell>
          <cell r="E76">
            <v>0</v>
          </cell>
        </row>
        <row r="77">
          <cell r="B77" t="str">
            <v>114d</v>
          </cell>
          <cell r="C77" t="str">
            <v>Předsednutí - úkrok stranou - vpravo - Pes vlevo okolo vpřed</v>
          </cell>
          <cell r="D77">
            <v>0</v>
          </cell>
          <cell r="E77">
            <v>0</v>
          </cell>
        </row>
        <row r="78">
          <cell r="B78">
            <v>115</v>
          </cell>
          <cell r="C78" t="str">
            <v>Předsednutí - úkrok stranou - vlevo + C</v>
          </cell>
          <cell r="D78">
            <v>0</v>
          </cell>
          <cell r="E78">
            <v>0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  <cell r="D79">
            <v>0</v>
          </cell>
          <cell r="E79">
            <v>0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  <cell r="D80">
            <v>0</v>
          </cell>
          <cell r="E80">
            <v>0</v>
          </cell>
        </row>
        <row r="81">
          <cell r="B81" t="str">
            <v>115c</v>
          </cell>
          <cell r="C81" t="str">
            <v>Předsednutí - úkrok stranou - vlevo - Pes vpravo okolo vpřed</v>
          </cell>
          <cell r="D81">
            <v>0</v>
          </cell>
          <cell r="E81">
            <v>0</v>
          </cell>
        </row>
        <row r="82">
          <cell r="B82" t="str">
            <v>115d</v>
          </cell>
          <cell r="C82" t="str">
            <v>Předsednutí - úkrok stranou - vlevo - Pes vlevo okolo vpřed</v>
          </cell>
          <cell r="D82">
            <v>0</v>
          </cell>
          <cell r="E82">
            <v>0</v>
          </cell>
        </row>
        <row r="83">
          <cell r="B83">
            <v>116</v>
          </cell>
          <cell r="C83" t="str">
            <v>2x čelem vzad - psovod vlevo, pes vpravo</v>
          </cell>
          <cell r="D83">
            <v>0</v>
          </cell>
          <cell r="E83">
            <v>0</v>
          </cell>
        </row>
        <row r="84">
          <cell r="B84">
            <v>117</v>
          </cell>
          <cell r="C84" t="str">
            <v>Figura 8 s rušivým vlivem</v>
          </cell>
          <cell r="D84">
            <v>0</v>
          </cell>
          <cell r="E84">
            <v>0</v>
          </cell>
        </row>
        <row r="85">
          <cell r="B85">
            <v>118</v>
          </cell>
          <cell r="C85" t="str">
            <v>Zastavení ve stoje</v>
          </cell>
          <cell r="D85">
            <v>0</v>
          </cell>
          <cell r="E85">
            <v>0</v>
          </cell>
        </row>
        <row r="86">
          <cell r="B86">
            <v>119</v>
          </cell>
          <cell r="C86" t="str">
            <v>Stůj - 90° obrat vpravo - s pohybem</v>
          </cell>
          <cell r="D86">
            <v>0</v>
          </cell>
          <cell r="E86">
            <v>0</v>
          </cell>
        </row>
        <row r="87">
          <cell r="B87">
            <v>120</v>
          </cell>
          <cell r="C87" t="str">
            <v>Stůj - 90° obrat vlevo - s pohybem</v>
          </cell>
          <cell r="D87">
            <v>0</v>
          </cell>
          <cell r="E87">
            <v>0</v>
          </cell>
        </row>
        <row r="88">
          <cell r="B88">
            <v>121</v>
          </cell>
          <cell r="C88" t="str">
            <v xml:space="preserve">180° obrat vpravo - 180° obrat vlevo  </v>
          </cell>
          <cell r="D88">
            <v>0</v>
          </cell>
          <cell r="E88">
            <v>0</v>
          </cell>
        </row>
        <row r="89">
          <cell r="B89">
            <v>122</v>
          </cell>
          <cell r="C89" t="str">
            <v xml:space="preserve">180° obrat vlevo - 180° obrat vpravo  </v>
          </cell>
          <cell r="D89">
            <v>0</v>
          </cell>
          <cell r="E89">
            <v>0</v>
          </cell>
        </row>
        <row r="90">
          <cell r="B90">
            <v>123</v>
          </cell>
          <cell r="C90" t="str">
            <v xml:space="preserve">Výměna strany za psovodem v pohybu </v>
          </cell>
          <cell r="D90">
            <v>0</v>
          </cell>
          <cell r="E90">
            <v>0</v>
          </cell>
        </row>
        <row r="91">
          <cell r="B91">
            <v>124</v>
          </cell>
          <cell r="C91" t="str">
            <v xml:space="preserve">Stop – změna za psovodem – stop  </v>
          </cell>
          <cell r="D91">
            <v>0</v>
          </cell>
          <cell r="E91">
            <v>0</v>
          </cell>
        </row>
        <row r="92">
          <cell r="B92">
            <v>125</v>
          </cell>
          <cell r="C92" t="str">
            <v xml:space="preserve">Stop - změna před psovodem - stop 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201</v>
          </cell>
          <cell r="C96" t="str">
            <v>Stop - 90° obrat vpravo - krok vpřed - stop</v>
          </cell>
          <cell r="D96">
            <v>0</v>
          </cell>
          <cell r="E96">
            <v>0</v>
          </cell>
        </row>
        <row r="97">
          <cell r="B97">
            <v>202</v>
          </cell>
          <cell r="C97" t="str">
            <v>Stop - 90° obrat vlevo - krok vpřed - stop</v>
          </cell>
          <cell r="D97">
            <v>0</v>
          </cell>
          <cell r="E97">
            <v>0</v>
          </cell>
        </row>
        <row r="98">
          <cell r="B98">
            <v>203</v>
          </cell>
          <cell r="C98" t="str">
            <v>Stop - 180° obrat zpět vpravo - stop</v>
          </cell>
          <cell r="D98">
            <v>0</v>
          </cell>
          <cell r="E98">
            <v>0</v>
          </cell>
        </row>
        <row r="99">
          <cell r="B99">
            <v>204</v>
          </cell>
          <cell r="C99" t="str">
            <v>Stop - 180° obrat zpět vlevo - stop</v>
          </cell>
          <cell r="D99">
            <v>0</v>
          </cell>
          <cell r="E99">
            <v>0</v>
          </cell>
        </row>
        <row r="100">
          <cell r="B100">
            <v>205</v>
          </cell>
          <cell r="C100" t="str">
            <v>Stop - 180° obrat zpět vpravo - s pohybem</v>
          </cell>
          <cell r="D100">
            <v>0</v>
          </cell>
          <cell r="E100">
            <v>0</v>
          </cell>
        </row>
        <row r="101">
          <cell r="B101">
            <v>206</v>
          </cell>
          <cell r="C101" t="str">
            <v>Stop - 180° obrat zpět vlevo - s pohybem</v>
          </cell>
          <cell r="D101">
            <v>0</v>
          </cell>
          <cell r="E101">
            <v>0</v>
          </cell>
        </row>
        <row r="102">
          <cell r="B102">
            <v>207</v>
          </cell>
          <cell r="C102" t="str">
            <v>Stop - úkrok vpravo - stop</v>
          </cell>
          <cell r="D102">
            <v>0</v>
          </cell>
          <cell r="E102">
            <v>0</v>
          </cell>
        </row>
        <row r="103">
          <cell r="B103">
            <v>208</v>
          </cell>
          <cell r="C103" t="str">
            <v xml:space="preserve">Pes okolo psovoda v pohybu  </v>
          </cell>
          <cell r="D103">
            <v>0</v>
          </cell>
          <cell r="E103">
            <v>0</v>
          </cell>
        </row>
        <row r="104">
          <cell r="B104">
            <v>209</v>
          </cell>
          <cell r="C104" t="str">
            <v>Stop - vstaň</v>
          </cell>
          <cell r="D104">
            <v>0</v>
          </cell>
          <cell r="E104">
            <v>0</v>
          </cell>
        </row>
        <row r="105">
          <cell r="B105">
            <v>210</v>
          </cell>
          <cell r="C105" t="str">
            <v>Stop - vstaň - sedni</v>
          </cell>
          <cell r="D105">
            <v>0</v>
          </cell>
          <cell r="E105">
            <v>0</v>
          </cell>
        </row>
        <row r="106">
          <cell r="B106">
            <v>211</v>
          </cell>
          <cell r="C106" t="str">
            <v>Stop - odložení psa v sedě</v>
          </cell>
          <cell r="D106">
            <v>0</v>
          </cell>
          <cell r="E106">
            <v>0</v>
          </cell>
        </row>
        <row r="107">
          <cell r="B107">
            <v>212</v>
          </cell>
          <cell r="C107" t="str">
            <v>Zastavit - lehni - odchod</v>
          </cell>
          <cell r="D107">
            <v>0</v>
          </cell>
          <cell r="E107">
            <v>0</v>
          </cell>
        </row>
        <row r="108">
          <cell r="B108">
            <v>213</v>
          </cell>
          <cell r="C108" t="str">
            <v>Otočení - zpět ke psu</v>
          </cell>
          <cell r="D108">
            <v>0</v>
          </cell>
          <cell r="E108">
            <v>0</v>
          </cell>
        </row>
        <row r="109">
          <cell r="B109">
            <v>214</v>
          </cell>
          <cell r="C109" t="str">
            <v>Otočení - přivolání do předsednutí + C</v>
          </cell>
          <cell r="D109">
            <v>0</v>
          </cell>
          <cell r="E109">
            <v>0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  <cell r="D110">
            <v>0</v>
          </cell>
          <cell r="E110">
            <v>0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  <cell r="D111">
            <v>0</v>
          </cell>
          <cell r="E111">
            <v>0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  <cell r="D112">
            <v>0</v>
          </cell>
          <cell r="E112">
            <v>0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  <cell r="D113">
            <v>0</v>
          </cell>
          <cell r="E113">
            <v>0</v>
          </cell>
        </row>
        <row r="114">
          <cell r="B114">
            <v>215</v>
          </cell>
          <cell r="C114" t="str">
            <v>Bez otočení - přivolání k noze</v>
          </cell>
          <cell r="D114">
            <v>0</v>
          </cell>
          <cell r="E114">
            <v>0</v>
          </cell>
        </row>
        <row r="115">
          <cell r="B115">
            <v>216</v>
          </cell>
          <cell r="C115" t="str">
            <v>Otočení - přivolání k noze</v>
          </cell>
          <cell r="D115">
            <v>0</v>
          </cell>
          <cell r="E115">
            <v>0</v>
          </cell>
        </row>
        <row r="116">
          <cell r="B116">
            <v>217</v>
          </cell>
          <cell r="C116" t="str">
            <v>Skok přes překážku - psovod těsně vedle překážky</v>
          </cell>
          <cell r="D116">
            <v>0</v>
          </cell>
          <cell r="E116">
            <v>0</v>
          </cell>
        </row>
        <row r="117">
          <cell r="B117">
            <v>218</v>
          </cell>
          <cell r="C117" t="str">
            <v>Z poslední pozice - odchod k přivolání přes překážku</v>
          </cell>
          <cell r="D117">
            <v>0</v>
          </cell>
          <cell r="E117">
            <v>0</v>
          </cell>
        </row>
        <row r="118">
          <cell r="B118">
            <v>219</v>
          </cell>
          <cell r="C118" t="str">
            <v xml:space="preserve">Pes otočka vně od psovoda – za pohybu  </v>
          </cell>
          <cell r="D118">
            <v>0</v>
          </cell>
          <cell r="E118">
            <v>0</v>
          </cell>
        </row>
        <row r="119">
          <cell r="B119">
            <v>220</v>
          </cell>
          <cell r="C119" t="str">
            <v>Slalom tam a zpět s rušivým vlivem</v>
          </cell>
          <cell r="D119">
            <v>0</v>
          </cell>
          <cell r="E119">
            <v>0</v>
          </cell>
        </row>
        <row r="120">
          <cell r="B120">
            <v>221</v>
          </cell>
          <cell r="C120" t="str">
            <v>Předsednutí - stůj - 1,2,3 kroky zpět + C</v>
          </cell>
          <cell r="D120">
            <v>0</v>
          </cell>
          <cell r="E120">
            <v>0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  <cell r="D121">
            <v>0</v>
          </cell>
          <cell r="E121">
            <v>0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  <cell r="D122">
            <v>0</v>
          </cell>
          <cell r="E122">
            <v>0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  <cell r="D123">
            <v>0</v>
          </cell>
          <cell r="E123">
            <v>0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  <cell r="D124">
            <v>0</v>
          </cell>
          <cell r="E124">
            <v>0</v>
          </cell>
        </row>
        <row r="125">
          <cell r="B125">
            <v>222</v>
          </cell>
          <cell r="C125" t="str">
            <v>Předsednutí - úkrok vlevo - úkrok vpravo - předsednutí + C</v>
          </cell>
          <cell r="D125">
            <v>0</v>
          </cell>
          <cell r="E125">
            <v>0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  <cell r="D126">
            <v>0</v>
          </cell>
          <cell r="E126">
            <v>0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  <cell r="D127">
            <v>0</v>
          </cell>
          <cell r="E127">
            <v>0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  <cell r="D128">
            <v>0</v>
          </cell>
          <cell r="E128">
            <v>0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  <cell r="D129">
            <v>0</v>
          </cell>
          <cell r="E129">
            <v>0</v>
          </cell>
        </row>
        <row r="130">
          <cell r="B130">
            <v>223</v>
          </cell>
          <cell r="C130" t="str">
            <v>Stůj - 90° obrat vpravo - stůj</v>
          </cell>
          <cell r="D130">
            <v>0</v>
          </cell>
          <cell r="E130">
            <v>0</v>
          </cell>
        </row>
        <row r="131">
          <cell r="B131">
            <v>224</v>
          </cell>
          <cell r="C131" t="str">
            <v>Stůj - 90° obrat vlevo - stůj</v>
          </cell>
          <cell r="D131">
            <v>0</v>
          </cell>
          <cell r="E131">
            <v>0</v>
          </cell>
        </row>
        <row r="132">
          <cell r="B132">
            <v>225</v>
          </cell>
          <cell r="C132" t="str">
            <v>Stůj - 180° obrat vpravo - vpřed</v>
          </cell>
          <cell r="D132">
            <v>0</v>
          </cell>
          <cell r="E132">
            <v>0</v>
          </cell>
        </row>
        <row r="133">
          <cell r="B133">
            <v>226</v>
          </cell>
          <cell r="C133" t="str">
            <v>Stůj - 180° obrat vlevo - vpřed</v>
          </cell>
          <cell r="D133">
            <v>0</v>
          </cell>
          <cell r="E133">
            <v>0</v>
          </cell>
        </row>
        <row r="134">
          <cell r="B134">
            <v>227</v>
          </cell>
          <cell r="C134" t="str">
            <v>Stůj - 1,2,3 kroky vpřed</v>
          </cell>
          <cell r="D134">
            <v>0</v>
          </cell>
          <cell r="E134">
            <v>0</v>
          </cell>
        </row>
        <row r="135">
          <cell r="B135">
            <v>228</v>
          </cell>
          <cell r="C135" t="str">
            <v xml:space="preserve">Stop - 1 krok vzad - stop  </v>
          </cell>
          <cell r="D135">
            <v>0</v>
          </cell>
          <cell r="E135">
            <v>0</v>
          </cell>
        </row>
        <row r="136">
          <cell r="B136">
            <v>229</v>
          </cell>
          <cell r="C136" t="str">
            <v xml:space="preserve">Stop - úkrok vlevo - stop </v>
          </cell>
          <cell r="D136">
            <v>0</v>
          </cell>
          <cell r="E136">
            <v>0</v>
          </cell>
        </row>
        <row r="137">
          <cell r="B137">
            <v>230</v>
          </cell>
          <cell r="C137" t="str">
            <v xml:space="preserve">Stop - obrat vpravo - 1 krok - přivolání - stop </v>
          </cell>
          <cell r="D137">
            <v>0</v>
          </cell>
          <cell r="E137">
            <v>0</v>
          </cell>
        </row>
        <row r="138">
          <cell r="B138">
            <v>231</v>
          </cell>
          <cell r="C138" t="str">
            <v xml:space="preserve">Stop - obrat vlevo - 1 krok - přivolání - stop  </v>
          </cell>
          <cell r="D138">
            <v>0</v>
          </cell>
          <cell r="E138">
            <v>0</v>
          </cell>
        </row>
        <row r="139">
          <cell r="B139">
            <v>232</v>
          </cell>
          <cell r="C139" t="str">
            <v xml:space="preserve">Obrat proti sobě  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301</v>
          </cell>
          <cell r="C142" t="str">
            <v>Stop - odložení v sedě - odchod šikmo</v>
          </cell>
          <cell r="D142">
            <v>0</v>
          </cell>
          <cell r="E142">
            <v>0</v>
          </cell>
        </row>
        <row r="143">
          <cell r="B143">
            <v>302</v>
          </cell>
          <cell r="C143" t="str">
            <v>Otočení - přivolání z úhlu do předsednutí + C</v>
          </cell>
          <cell r="D143">
            <v>0</v>
          </cell>
          <cell r="E143">
            <v>0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  <cell r="D144">
            <v>0</v>
          </cell>
          <cell r="E144">
            <v>0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  <cell r="D145">
            <v>0</v>
          </cell>
          <cell r="E145">
            <v>0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  <cell r="D146">
            <v>0</v>
          </cell>
          <cell r="E146">
            <v>0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  <cell r="D147">
            <v>0</v>
          </cell>
          <cell r="E147">
            <v>0</v>
          </cell>
        </row>
        <row r="148">
          <cell r="B148">
            <v>303</v>
          </cell>
          <cell r="C148" t="str">
            <v>Zastavit - stůj - okolo psa</v>
          </cell>
          <cell r="D148">
            <v>0</v>
          </cell>
          <cell r="E148">
            <v>0</v>
          </cell>
        </row>
        <row r="149">
          <cell r="B149">
            <v>304</v>
          </cell>
          <cell r="C149" t="str">
            <v>Stop - vstaň - lehni</v>
          </cell>
          <cell r="D149">
            <v>0</v>
          </cell>
          <cell r="E149">
            <v>0</v>
          </cell>
        </row>
        <row r="150">
          <cell r="B150">
            <v>305</v>
          </cell>
          <cell r="C150" t="str">
            <v>Stop - lehni - vstaň</v>
          </cell>
          <cell r="D150">
            <v>0</v>
          </cell>
          <cell r="E150">
            <v>0</v>
          </cell>
        </row>
        <row r="151">
          <cell r="B151">
            <v>306</v>
          </cell>
          <cell r="C151" t="str">
            <v>Zastavení - 3 kroky zpět - vpřed</v>
          </cell>
          <cell r="D151">
            <v>0</v>
          </cell>
          <cell r="E151">
            <v>0</v>
          </cell>
        </row>
        <row r="152">
          <cell r="B152">
            <v>307</v>
          </cell>
          <cell r="C152" t="str">
            <v>Zůstaň - stát - odchod</v>
          </cell>
          <cell r="D152">
            <v>0</v>
          </cell>
          <cell r="E152">
            <v>0</v>
          </cell>
        </row>
        <row r="153">
          <cell r="B153">
            <v>308</v>
          </cell>
          <cell r="C153" t="str">
            <v>Otočení - zastavení do lehu - přivolání do předsednutí + C</v>
          </cell>
          <cell r="D153">
            <v>0</v>
          </cell>
          <cell r="E153">
            <v>0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  <cell r="D154">
            <v>0</v>
          </cell>
          <cell r="E154">
            <v>0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  <cell r="D155">
            <v>0</v>
          </cell>
          <cell r="E155">
            <v>0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  <cell r="D156">
            <v>0</v>
          </cell>
          <cell r="E156">
            <v>0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  <cell r="D157">
            <v>0</v>
          </cell>
          <cell r="E157">
            <v>0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  <cell r="D158">
            <v>0</v>
          </cell>
          <cell r="E158">
            <v>0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  <cell r="D159">
            <v>0</v>
          </cell>
          <cell r="E159">
            <v>0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  <cell r="D160">
            <v>0</v>
          </cell>
          <cell r="E160">
            <v>0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  <cell r="D161">
            <v>0</v>
          </cell>
          <cell r="E161">
            <v>0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  <cell r="D162">
            <v>0</v>
          </cell>
          <cell r="E162">
            <v>0</v>
          </cell>
        </row>
        <row r="163">
          <cell r="B163">
            <v>310</v>
          </cell>
          <cell r="C163" t="str">
            <v>Za pohybu do sedu</v>
          </cell>
          <cell r="D163">
            <v>0</v>
          </cell>
          <cell r="E163">
            <v>0</v>
          </cell>
        </row>
        <row r="164">
          <cell r="B164">
            <v>311</v>
          </cell>
          <cell r="C164" t="str">
            <v>Za pohybu do lehu</v>
          </cell>
          <cell r="D164">
            <v>0</v>
          </cell>
          <cell r="E164">
            <v>0</v>
          </cell>
        </row>
        <row r="165">
          <cell r="B165">
            <v>312</v>
          </cell>
          <cell r="C165" t="str">
            <v>Za pohybu do stoje</v>
          </cell>
          <cell r="D165">
            <v>0</v>
          </cell>
          <cell r="E165">
            <v>0</v>
          </cell>
        </row>
        <row r="166">
          <cell r="B166">
            <v>313</v>
          </cell>
          <cell r="C166" t="str">
            <v>Pes překážku - psovod vedle překážky</v>
          </cell>
          <cell r="D166">
            <v>0</v>
          </cell>
          <cell r="E166">
            <v>0</v>
          </cell>
        </row>
        <row r="167">
          <cell r="B167">
            <v>314</v>
          </cell>
          <cell r="C167" t="str">
            <v>Z poslední pozice - odchod šikmo - přivolání přes překážku</v>
          </cell>
          <cell r="D167">
            <v>0</v>
          </cell>
          <cell r="E167">
            <v>0</v>
          </cell>
        </row>
        <row r="168">
          <cell r="B168">
            <v>315</v>
          </cell>
          <cell r="C168" t="str">
            <v xml:space="preserve">Pes otočka od psovoda – psovod otočka od psa </v>
          </cell>
          <cell r="D168">
            <v>0</v>
          </cell>
          <cell r="E168">
            <v>0</v>
          </cell>
        </row>
        <row r="169">
          <cell r="B169">
            <v>316</v>
          </cell>
          <cell r="C169" t="str">
            <v>Stůj - 180° vpravo - stůj</v>
          </cell>
          <cell r="D169">
            <v>0</v>
          </cell>
          <cell r="E169">
            <v>0</v>
          </cell>
        </row>
        <row r="170">
          <cell r="B170">
            <v>317</v>
          </cell>
          <cell r="C170" t="str">
            <v>Stůj - 180° vlevo - stůj</v>
          </cell>
          <cell r="D170">
            <v>0</v>
          </cell>
          <cell r="E170">
            <v>0</v>
          </cell>
        </row>
        <row r="171">
          <cell r="B171">
            <v>318</v>
          </cell>
          <cell r="C171" t="str">
            <v>Stůj - okolo psovoda - stůj</v>
          </cell>
          <cell r="D171">
            <v>0</v>
          </cell>
          <cell r="E171">
            <v>0</v>
          </cell>
        </row>
        <row r="172">
          <cell r="B172">
            <v>319</v>
          </cell>
          <cell r="C172" t="str">
            <v>Bez otočení do předsednutí + C</v>
          </cell>
          <cell r="D172">
            <v>0</v>
          </cell>
          <cell r="E172">
            <v>0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  <cell r="D173">
            <v>0</v>
          </cell>
          <cell r="E173">
            <v>0</v>
          </cell>
        </row>
        <row r="174">
          <cell r="B174" t="str">
            <v>319b</v>
          </cell>
          <cell r="C174" t="str">
            <v>Bez otočení do předsednutí - Pes vlevo okolo (psovoda) stop</v>
          </cell>
          <cell r="D174">
            <v>0</v>
          </cell>
          <cell r="E174">
            <v>0</v>
          </cell>
        </row>
        <row r="175">
          <cell r="B175" t="str">
            <v>319c</v>
          </cell>
          <cell r="C175" t="str">
            <v>Bez otočení do předsednutí - Pes vpravo okolo vpřed</v>
          </cell>
          <cell r="D175">
            <v>0</v>
          </cell>
          <cell r="E175">
            <v>0</v>
          </cell>
        </row>
        <row r="176">
          <cell r="B176" t="str">
            <v>319d</v>
          </cell>
          <cell r="C176" t="str">
            <v>Bez otočení do předsednutí - Pes vlevo okolo vpřed</v>
          </cell>
          <cell r="D176">
            <v>0</v>
          </cell>
          <cell r="E176">
            <v>0</v>
          </cell>
        </row>
        <row r="177">
          <cell r="B177">
            <v>320</v>
          </cell>
          <cell r="C177" t="str">
            <v>Otočit - odložení do lehu - zpět ke psu</v>
          </cell>
          <cell r="D177">
            <v>0</v>
          </cell>
          <cell r="E177">
            <v>0</v>
          </cell>
        </row>
        <row r="178">
          <cell r="B178">
            <v>321</v>
          </cell>
          <cell r="C178" t="str">
            <v>Otočit - odložení do lehu - přivolání k noze</v>
          </cell>
          <cell r="D178">
            <v>0</v>
          </cell>
          <cell r="E178">
            <v>0</v>
          </cell>
        </row>
        <row r="179">
          <cell r="B179">
            <v>322</v>
          </cell>
          <cell r="C179" t="str">
            <v>Otočit - položení na dálku - posazení na dálku - zpět ke psu</v>
          </cell>
          <cell r="D179">
            <v>0</v>
          </cell>
          <cell r="E179">
            <v>0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  <cell r="D180">
            <v>0</v>
          </cell>
          <cell r="E180">
            <v>0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  <cell r="D181">
            <v>0</v>
          </cell>
          <cell r="E181">
            <v>0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  <cell r="D182">
            <v>0</v>
          </cell>
          <cell r="E182">
            <v>0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  <cell r="D183">
            <v>0</v>
          </cell>
          <cell r="E183">
            <v>0</v>
          </cell>
        </row>
        <row r="184">
          <cell r="B184">
            <v>324</v>
          </cell>
          <cell r="C184" t="str">
            <v xml:space="preserve">Vyslání ke kuželu - stůj </v>
          </cell>
          <cell r="D184">
            <v>0</v>
          </cell>
          <cell r="E184">
            <v>0</v>
          </cell>
        </row>
        <row r="185">
          <cell r="B185">
            <v>325</v>
          </cell>
          <cell r="C185" t="str">
            <v xml:space="preserve">Výměna 180° vpravo </v>
          </cell>
          <cell r="D185">
            <v>0</v>
          </cell>
          <cell r="E185">
            <v>0</v>
          </cell>
        </row>
        <row r="186">
          <cell r="B186">
            <v>326</v>
          </cell>
          <cell r="C186" t="str">
            <v xml:space="preserve">Výměna 180° vlevo </v>
          </cell>
          <cell r="D186">
            <v>0</v>
          </cell>
          <cell r="E186">
            <v>0</v>
          </cell>
        </row>
        <row r="187">
          <cell r="B187">
            <v>327</v>
          </cell>
          <cell r="C187" t="str">
            <v xml:space="preserve">Výměna strany před psovodem - za pohybu </v>
          </cell>
          <cell r="D187">
            <v>0</v>
          </cell>
          <cell r="E187">
            <v>0</v>
          </cell>
        </row>
        <row r="188">
          <cell r="B188" t="str">
            <v>x</v>
          </cell>
          <cell r="C188" t="str">
            <v>neobsazeno</v>
          </cell>
          <cell r="D188">
            <v>0</v>
          </cell>
          <cell r="E188">
            <v>0</v>
          </cell>
        </row>
      </sheetData>
      <sheetData sheetId="3">
        <row r="3">
          <cell r="A3">
            <v>1</v>
          </cell>
          <cell r="B3">
            <v>217</v>
          </cell>
        </row>
        <row r="4">
          <cell r="B4">
            <v>26</v>
          </cell>
        </row>
        <row r="5">
          <cell r="B5">
            <v>301</v>
          </cell>
        </row>
        <row r="6">
          <cell r="B6" t="str">
            <v>302c</v>
          </cell>
        </row>
        <row r="7">
          <cell r="B7">
            <v>113</v>
          </cell>
        </row>
        <row r="8">
          <cell r="B8">
            <v>118</v>
          </cell>
        </row>
        <row r="9">
          <cell r="B9">
            <v>223</v>
          </cell>
        </row>
        <row r="10">
          <cell r="B10">
            <v>202</v>
          </cell>
        </row>
        <row r="11">
          <cell r="B11">
            <v>311</v>
          </cell>
        </row>
        <row r="12">
          <cell r="B12">
            <v>216</v>
          </cell>
        </row>
        <row r="13">
          <cell r="B13">
            <v>11</v>
          </cell>
        </row>
        <row r="14">
          <cell r="B14">
            <v>306</v>
          </cell>
        </row>
        <row r="15">
          <cell r="B15">
            <v>318</v>
          </cell>
        </row>
        <row r="16">
          <cell r="B16">
            <v>120</v>
          </cell>
        </row>
        <row r="17">
          <cell r="B17">
            <v>224</v>
          </cell>
        </row>
        <row r="18">
          <cell r="B18">
            <v>207</v>
          </cell>
        </row>
        <row r="19">
          <cell r="B19">
            <v>314</v>
          </cell>
        </row>
        <row r="20">
          <cell r="B20" t="str">
            <v>319d</v>
          </cell>
        </row>
        <row r="21">
          <cell r="B21">
            <v>201</v>
          </cell>
        </row>
        <row r="22">
          <cell r="B22">
            <v>226</v>
          </cell>
        </row>
        <row r="23">
          <cell r="B23">
            <v>315</v>
          </cell>
        </row>
        <row r="24">
          <cell r="B24">
            <v>317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>
        <row r="2">
          <cell r="B2" t="str">
            <v>S</v>
          </cell>
          <cell r="C2" t="str">
            <v>Start</v>
          </cell>
        </row>
        <row r="3">
          <cell r="B3" t="str">
            <v>C</v>
          </cell>
          <cell r="C3" t="str">
            <v>Cíl</v>
          </cell>
        </row>
        <row r="4">
          <cell r="B4" t="str">
            <v>D0a</v>
          </cell>
          <cell r="C4" t="str">
            <v>Pes vpravo okolo (psovoda) - Stop</v>
          </cell>
        </row>
        <row r="5">
          <cell r="B5" t="str">
            <v>DOb</v>
          </cell>
          <cell r="C5" t="str">
            <v>Pes vlevo okolo (psovoda) - Stop</v>
          </cell>
        </row>
        <row r="6">
          <cell r="B6" t="str">
            <v>D0c</v>
          </cell>
          <cell r="C6" t="str">
            <v>Pes vpravo okolo vpřed</v>
          </cell>
        </row>
        <row r="7">
          <cell r="B7" t="str">
            <v>D0d</v>
          </cell>
          <cell r="C7" t="str">
            <v>Pes vlevo okolo vpřed</v>
          </cell>
        </row>
        <row r="8">
          <cell r="B8">
            <v>1</v>
          </cell>
          <cell r="C8" t="str">
            <v>Stop</v>
          </cell>
        </row>
        <row r="9">
          <cell r="B9">
            <v>2</v>
          </cell>
          <cell r="C9" t="str">
            <v>Stop - Lehni</v>
          </cell>
        </row>
        <row r="10">
          <cell r="B10">
            <v>3</v>
          </cell>
          <cell r="C10" t="str">
            <v>Stop - Lehni - Sedni</v>
          </cell>
        </row>
        <row r="11">
          <cell r="B11">
            <v>4</v>
          </cell>
          <cell r="C11" t="str">
            <v>Stop - Obejít psa</v>
          </cell>
        </row>
        <row r="12">
          <cell r="B12">
            <v>5</v>
          </cell>
          <cell r="C12" t="str">
            <v>Stop - Lehni - Okolo psa</v>
          </cell>
        </row>
        <row r="13">
          <cell r="B13">
            <v>6</v>
          </cell>
          <cell r="C13" t="str">
            <v>Obrat vpravo za chůze</v>
          </cell>
        </row>
        <row r="14">
          <cell r="B14">
            <v>7</v>
          </cell>
          <cell r="C14" t="str">
            <v>Obrat vlevo za chůze</v>
          </cell>
        </row>
        <row r="15">
          <cell r="B15">
            <v>8</v>
          </cell>
          <cell r="C15" t="str">
            <v>Obrat zpět vpravo</v>
          </cell>
        </row>
        <row r="16">
          <cell r="B16">
            <v>9</v>
          </cell>
          <cell r="C16" t="str">
            <v>Obrat zpět vlevo</v>
          </cell>
        </row>
        <row r="17">
          <cell r="B17">
            <v>10</v>
          </cell>
          <cell r="C17" t="str">
            <v>Čelem vzad psovod vlevo pes vpravo</v>
          </cell>
        </row>
        <row r="18">
          <cell r="B18">
            <v>11</v>
          </cell>
          <cell r="C18" t="str">
            <v>270° vpravo</v>
          </cell>
        </row>
        <row r="19">
          <cell r="B19">
            <v>12</v>
          </cell>
          <cell r="C19" t="str">
            <v>270° vlevo</v>
          </cell>
        </row>
        <row r="20">
          <cell r="B20">
            <v>13</v>
          </cell>
          <cell r="C20" t="str">
            <v>360° vpravo</v>
          </cell>
        </row>
        <row r="21">
          <cell r="B21">
            <v>14</v>
          </cell>
          <cell r="C21" t="str">
            <v>Předsednutí + C</v>
          </cell>
        </row>
        <row r="22">
          <cell r="B22" t="str">
            <v>014a</v>
          </cell>
          <cell r="C22" t="str">
            <v>Předsednutí - Pes vpravo okolo (psovoda) stop</v>
          </cell>
        </row>
        <row r="23">
          <cell r="B23" t="str">
            <v>014b</v>
          </cell>
          <cell r="C23" t="str">
            <v>Předsednutí - Pes vlevo okolo (psovoda) stop</v>
          </cell>
        </row>
        <row r="24">
          <cell r="B24" t="str">
            <v>014c</v>
          </cell>
          <cell r="C24" t="str">
            <v>Předsednutí - Pes vpravo okolo vpřed</v>
          </cell>
        </row>
        <row r="25">
          <cell r="B25" t="str">
            <v>014d</v>
          </cell>
          <cell r="C25" t="str">
            <v>Předsednutí - Pes vlevo okolo vpřed</v>
          </cell>
        </row>
        <row r="26">
          <cell r="B26">
            <v>15</v>
          </cell>
          <cell r="C26" t="str">
            <v>Pomalé tempo</v>
          </cell>
        </row>
        <row r="27">
          <cell r="B27">
            <v>16</v>
          </cell>
          <cell r="C27" t="str">
            <v>Rychlé tempo</v>
          </cell>
        </row>
        <row r="28">
          <cell r="B28">
            <v>17</v>
          </cell>
          <cell r="C28" t="str">
            <v>Normální tempo (chůze)</v>
          </cell>
        </row>
        <row r="29">
          <cell r="B29">
            <v>18</v>
          </cell>
          <cell r="C29" t="str">
            <v>Spirála zprava - pes vně (zvenku)</v>
          </cell>
        </row>
        <row r="30">
          <cell r="B30">
            <v>19</v>
          </cell>
          <cell r="C30" t="str">
            <v>Spirála zleva - pes uvnitř</v>
          </cell>
        </row>
        <row r="31">
          <cell r="B31">
            <v>20</v>
          </cell>
          <cell r="C31" t="str">
            <v>Slalom jednoduchý</v>
          </cell>
        </row>
        <row r="32">
          <cell r="B32">
            <v>21</v>
          </cell>
          <cell r="C32" t="str">
            <v>Slalom tam a zpět</v>
          </cell>
        </row>
        <row r="33">
          <cell r="B33">
            <v>22</v>
          </cell>
          <cell r="C33" t="str">
            <v>Figura 8 bez rušivého vlivu</v>
          </cell>
        </row>
        <row r="34">
          <cell r="B34">
            <v>23</v>
          </cell>
          <cell r="C34" t="str">
            <v>Stop - Obejití psovoda - Stop</v>
          </cell>
        </row>
        <row r="35">
          <cell r="B35">
            <v>24</v>
          </cell>
          <cell r="C35" t="str">
            <v>Stop - Jeden krok vpřed</v>
          </cell>
        </row>
        <row r="36">
          <cell r="B36">
            <v>25</v>
          </cell>
          <cell r="C36" t="str">
            <v>Předsednutí - Jeden krok zpět + C</v>
          </cell>
        </row>
        <row r="37">
          <cell r="B37" t="str">
            <v>025a</v>
          </cell>
          <cell r="C37" t="str">
            <v>Předsednutí - Jeden krok zpět - Pes vpravo okolo (psovoda) stop</v>
          </cell>
        </row>
        <row r="38">
          <cell r="B38" t="str">
            <v>025b</v>
          </cell>
          <cell r="C38" t="str">
            <v>Předsednutí - Jeden krok zpět - Pes vlevo okolo (psovoda) stop</v>
          </cell>
        </row>
        <row r="39">
          <cell r="B39" t="str">
            <v>025c</v>
          </cell>
          <cell r="C39" t="str">
            <v>Předsednutí - Jeden krok zpět - Pes vpravo okolo vpřed</v>
          </cell>
        </row>
        <row r="40">
          <cell r="B40" t="str">
            <v>025d</v>
          </cell>
          <cell r="C40" t="str">
            <v>Předsednutí - Jeden krok zpět - Pes vlevo okolo vpřed</v>
          </cell>
        </row>
        <row r="41">
          <cell r="B41" t="str">
            <v>25a</v>
          </cell>
          <cell r="C41" t="str">
            <v>Předsednutí - Jeden krok zpět - Pes vpravo okolo (psovoda) stop</v>
          </cell>
        </row>
        <row r="42">
          <cell r="B42" t="str">
            <v>25b</v>
          </cell>
          <cell r="C42" t="str">
            <v>Předsednutí - Jeden krok zpět - Pes vlevo okolo (psovoda) stop</v>
          </cell>
        </row>
        <row r="43">
          <cell r="B43" t="str">
            <v>25c</v>
          </cell>
          <cell r="C43" t="str">
            <v>Předsednutí - Jeden krok zpět - Pes vpravo okolo vpřed</v>
          </cell>
        </row>
        <row r="44">
          <cell r="B44" t="str">
            <v>25d</v>
          </cell>
          <cell r="C44" t="str">
            <v>Předsednutí - Jeden krok zpět - Pes vlevo okolo vpřed</v>
          </cell>
        </row>
        <row r="45">
          <cell r="B45">
            <v>26</v>
          </cell>
          <cell r="C45" t="str">
            <v>Kruhová spirála - pes zvenku</v>
          </cell>
        </row>
        <row r="46">
          <cell r="B46">
            <v>27</v>
          </cell>
          <cell r="C46" t="str">
            <v>Kruhová spirála - pes uvnitř</v>
          </cell>
        </row>
        <row r="47">
          <cell r="B47">
            <v>28</v>
          </cell>
          <cell r="C47" t="str">
            <v xml:space="preserve">225° vpravo </v>
          </cell>
        </row>
        <row r="48">
          <cell r="B48">
            <v>29</v>
          </cell>
          <cell r="C48" t="str">
            <v xml:space="preserve">225° vlevo </v>
          </cell>
        </row>
        <row r="49">
          <cell r="B49">
            <v>30</v>
          </cell>
          <cell r="C49">
            <v>0</v>
          </cell>
        </row>
        <row r="50">
          <cell r="B50">
            <v>31</v>
          </cell>
          <cell r="C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</row>
        <row r="53">
          <cell r="B53" t="str">
            <v>032c</v>
          </cell>
          <cell r="C53" t="str">
            <v>Předsednutí - 1 krok vzad - lehni - Pes vpravo okolo vpřed</v>
          </cell>
        </row>
        <row r="54">
          <cell r="B54" t="str">
            <v>032d</v>
          </cell>
          <cell r="C54" t="str">
            <v>Předsednutí - 1 krok vzad - lehni - Pes vlevo okolo vpřed</v>
          </cell>
        </row>
        <row r="55">
          <cell r="B55">
            <v>0</v>
          </cell>
          <cell r="C55">
            <v>0</v>
          </cell>
        </row>
        <row r="56">
          <cell r="B56">
            <v>101</v>
          </cell>
          <cell r="C56" t="str">
            <v>360° vlevo</v>
          </cell>
        </row>
        <row r="57">
          <cell r="B57">
            <v>102</v>
          </cell>
          <cell r="C57" t="str">
            <v>Za pohybu - krok stranou - vpravo</v>
          </cell>
        </row>
        <row r="58">
          <cell r="B58">
            <v>103</v>
          </cell>
          <cell r="C58" t="str">
            <v>Stop - 90° obrat vpravo - chůze</v>
          </cell>
        </row>
        <row r="59">
          <cell r="B59">
            <v>104</v>
          </cell>
          <cell r="C59" t="str">
            <v>Stop - 90° obrat vlevo - chůze</v>
          </cell>
        </row>
        <row r="60">
          <cell r="B60">
            <v>105</v>
          </cell>
          <cell r="C60" t="str">
            <v>Stop - 90° obrat vpravo - stop</v>
          </cell>
        </row>
        <row r="61">
          <cell r="B61">
            <v>106</v>
          </cell>
          <cell r="C61" t="str">
            <v>Stop - 90° obrat vlevo - stop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</row>
        <row r="68">
          <cell r="B68">
            <v>109</v>
          </cell>
          <cell r="C68" t="str">
            <v>Zastavit - Lehni</v>
          </cell>
        </row>
        <row r="69">
          <cell r="B69">
            <v>110</v>
          </cell>
          <cell r="C69" t="str">
            <v>Stop - rychlé tempo ze sedu</v>
          </cell>
        </row>
        <row r="70">
          <cell r="B70">
            <v>111</v>
          </cell>
          <cell r="C70" t="str">
            <v>Slalom jednoduchý s rušivým vlivem</v>
          </cell>
        </row>
        <row r="71">
          <cell r="B71">
            <v>112</v>
          </cell>
          <cell r="C71" t="str">
            <v>180° obrat vpravo</v>
          </cell>
        </row>
        <row r="72">
          <cell r="B72">
            <v>113</v>
          </cell>
          <cell r="C72" t="str">
            <v>180° obrat vlevo</v>
          </cell>
        </row>
        <row r="73">
          <cell r="B73">
            <v>114</v>
          </cell>
          <cell r="C73" t="str">
            <v>Předsednutí - úkrok stranou - vpravo + C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</row>
        <row r="76">
          <cell r="B76" t="str">
            <v>114c</v>
          </cell>
          <cell r="C76" t="str">
            <v>Předsednutí - úkrok stranou - vpravo - Pes vpravo okolo vpřed</v>
          </cell>
        </row>
        <row r="77">
          <cell r="B77" t="str">
            <v>114d</v>
          </cell>
          <cell r="C77" t="str">
            <v>Předsednutí - úkrok stranou - vpravo - Pes vlevo okolo vpřed</v>
          </cell>
        </row>
        <row r="78">
          <cell r="B78">
            <v>115</v>
          </cell>
          <cell r="C78" t="str">
            <v>Předsednutí - úkrok stranou - vlevo + C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</row>
        <row r="81">
          <cell r="B81" t="str">
            <v>115c</v>
          </cell>
          <cell r="C81" t="str">
            <v>Předsednutí - úkrok stranou - vlevo - Pes vpravo okolo vpřed</v>
          </cell>
        </row>
        <row r="82">
          <cell r="B82" t="str">
            <v>115d</v>
          </cell>
          <cell r="C82" t="str">
            <v>Předsednutí - úkrok stranou - vlevo - Pes vlevo okolo vpřed</v>
          </cell>
        </row>
        <row r="83">
          <cell r="B83">
            <v>116</v>
          </cell>
          <cell r="C83" t="str">
            <v>2x čelem vzad - psovod vlevo, pes vpravo</v>
          </cell>
        </row>
        <row r="84">
          <cell r="B84">
            <v>117</v>
          </cell>
          <cell r="C84" t="str">
            <v>Figura 8 s rušivým vlivem</v>
          </cell>
        </row>
        <row r="85">
          <cell r="B85">
            <v>118</v>
          </cell>
          <cell r="C85" t="str">
            <v>Zastavení ve stoje</v>
          </cell>
        </row>
        <row r="86">
          <cell r="B86">
            <v>119</v>
          </cell>
          <cell r="C86" t="str">
            <v>Stůj - 90° obrat vpravo - s pohybem</v>
          </cell>
        </row>
        <row r="87">
          <cell r="B87">
            <v>120</v>
          </cell>
          <cell r="C87" t="str">
            <v>Stůj - 90° obrat vlevo - s pohybem</v>
          </cell>
        </row>
        <row r="88">
          <cell r="B88">
            <v>121</v>
          </cell>
          <cell r="C88" t="str">
            <v xml:space="preserve">180° obrat vpravo - 180° obrat vlevo  </v>
          </cell>
        </row>
        <row r="89">
          <cell r="B89">
            <v>122</v>
          </cell>
          <cell r="C89" t="str">
            <v xml:space="preserve">180° obrat vlevo - 180° obrat vpravo  </v>
          </cell>
        </row>
        <row r="90">
          <cell r="B90">
            <v>123</v>
          </cell>
          <cell r="C90" t="str">
            <v xml:space="preserve">Výměna strany za psovodem v pohybu </v>
          </cell>
        </row>
        <row r="91">
          <cell r="B91">
            <v>124</v>
          </cell>
          <cell r="C91" t="str">
            <v xml:space="preserve">Stop – změna za psovodem – stop  </v>
          </cell>
        </row>
        <row r="92">
          <cell r="B92">
            <v>125</v>
          </cell>
          <cell r="C92" t="str">
            <v xml:space="preserve">Stop - změna před psovodem - stop 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0</v>
          </cell>
          <cell r="C95">
            <v>0</v>
          </cell>
        </row>
        <row r="96">
          <cell r="B96">
            <v>201</v>
          </cell>
          <cell r="C96" t="str">
            <v>Stop - 90° obrat vpravo - krok vpřed - stop</v>
          </cell>
        </row>
        <row r="97">
          <cell r="B97">
            <v>202</v>
          </cell>
          <cell r="C97" t="str">
            <v>Stop - 90° obrat vlevo - krok vpřed - stop</v>
          </cell>
        </row>
        <row r="98">
          <cell r="B98">
            <v>203</v>
          </cell>
          <cell r="C98" t="str">
            <v>Stop - 180° obrat zpět vpravo - stop</v>
          </cell>
        </row>
        <row r="99">
          <cell r="B99">
            <v>204</v>
          </cell>
          <cell r="C99" t="str">
            <v>Stop - 180° obrat zpět vlevo - stop</v>
          </cell>
        </row>
        <row r="100">
          <cell r="B100">
            <v>205</v>
          </cell>
          <cell r="C100" t="str">
            <v>Stop - 180° obrat zpět vpravo - s pohybem</v>
          </cell>
        </row>
        <row r="101">
          <cell r="B101">
            <v>206</v>
          </cell>
          <cell r="C101" t="str">
            <v>Stop - 180° obrat zpět vlevo - s pohybem</v>
          </cell>
        </row>
        <row r="102">
          <cell r="B102">
            <v>207</v>
          </cell>
          <cell r="C102" t="str">
            <v>Stop - úkrok vpravo - stop</v>
          </cell>
        </row>
        <row r="103">
          <cell r="B103">
            <v>208</v>
          </cell>
          <cell r="C103" t="str">
            <v xml:space="preserve">Pes okolo psovoda v pohybu  </v>
          </cell>
        </row>
        <row r="104">
          <cell r="B104">
            <v>209</v>
          </cell>
          <cell r="C104" t="str">
            <v>Stop - vstaň</v>
          </cell>
        </row>
        <row r="105">
          <cell r="B105">
            <v>210</v>
          </cell>
          <cell r="C105" t="str">
            <v>Stop - vstaň - sedni</v>
          </cell>
        </row>
        <row r="106">
          <cell r="B106">
            <v>211</v>
          </cell>
          <cell r="C106" t="str">
            <v>Stop - odložení psa v sedě</v>
          </cell>
        </row>
        <row r="107">
          <cell r="B107">
            <v>212</v>
          </cell>
          <cell r="C107" t="str">
            <v>Zastavit - lehni - odchod</v>
          </cell>
        </row>
        <row r="108">
          <cell r="B108">
            <v>213</v>
          </cell>
          <cell r="C108" t="str">
            <v>Otočení - zpět ke psu</v>
          </cell>
        </row>
        <row r="109">
          <cell r="B109">
            <v>214</v>
          </cell>
          <cell r="C109" t="str">
            <v>Otočení - přivolání do předsednutí + C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</row>
        <row r="114">
          <cell r="B114">
            <v>215</v>
          </cell>
          <cell r="C114" t="str">
            <v>Bez otočení - přivolání k noze</v>
          </cell>
        </row>
        <row r="115">
          <cell r="B115">
            <v>216</v>
          </cell>
          <cell r="C115" t="str">
            <v>Otočení - přivolání k noze</v>
          </cell>
        </row>
        <row r="116">
          <cell r="B116">
            <v>217</v>
          </cell>
          <cell r="C116" t="str">
            <v>Skok přes překážku - psovod těsně vedle překážky</v>
          </cell>
        </row>
        <row r="117">
          <cell r="B117">
            <v>218</v>
          </cell>
          <cell r="C117" t="str">
            <v>Z poslední pozice - odchod k přivolání přes překážku</v>
          </cell>
        </row>
        <row r="118">
          <cell r="B118">
            <v>219</v>
          </cell>
          <cell r="C118" t="str">
            <v xml:space="preserve">Pes otočka vně od psovoda – za pohybu  </v>
          </cell>
        </row>
        <row r="119">
          <cell r="B119">
            <v>220</v>
          </cell>
          <cell r="C119" t="str">
            <v>Slalom tam a zpět s rušivým vlivem</v>
          </cell>
        </row>
        <row r="120">
          <cell r="B120">
            <v>221</v>
          </cell>
          <cell r="C120" t="str">
            <v>Předsednutí - stůj - 1,2,3 kroky zpět + C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</row>
        <row r="125">
          <cell r="B125">
            <v>222</v>
          </cell>
          <cell r="C125" t="str">
            <v>Předsednutí - úkrok vlevo - úkrok vpravo - předsednutí + C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</row>
        <row r="130">
          <cell r="B130">
            <v>223</v>
          </cell>
          <cell r="C130" t="str">
            <v>Stůj - 90° obrat vpravo - stůj</v>
          </cell>
        </row>
        <row r="131">
          <cell r="B131">
            <v>224</v>
          </cell>
          <cell r="C131" t="str">
            <v>Stůj - 90° obrat vlevo - stůj</v>
          </cell>
        </row>
        <row r="132">
          <cell r="B132">
            <v>225</v>
          </cell>
          <cell r="C132" t="str">
            <v>Stůj - 180° obrat vpravo - vpřed</v>
          </cell>
        </row>
        <row r="133">
          <cell r="B133">
            <v>226</v>
          </cell>
          <cell r="C133" t="str">
            <v>Stůj - 180° obrat vlevo - vpřed</v>
          </cell>
        </row>
        <row r="134">
          <cell r="B134">
            <v>227</v>
          </cell>
          <cell r="C134" t="str">
            <v>Stůj - 1,2,3 kroky vpřed</v>
          </cell>
        </row>
        <row r="135">
          <cell r="B135">
            <v>228</v>
          </cell>
          <cell r="C135" t="str">
            <v xml:space="preserve">Stop - 1 krok vzad - stop  </v>
          </cell>
        </row>
        <row r="136">
          <cell r="B136">
            <v>229</v>
          </cell>
          <cell r="C136" t="str">
            <v xml:space="preserve">Stop - úkrok vlevo - stop </v>
          </cell>
        </row>
        <row r="137">
          <cell r="B137">
            <v>230</v>
          </cell>
          <cell r="C137" t="str">
            <v xml:space="preserve">Stop - obrat vpravo - 1 krok - přivolání - stop </v>
          </cell>
        </row>
        <row r="138">
          <cell r="B138">
            <v>231</v>
          </cell>
          <cell r="C138" t="str">
            <v xml:space="preserve">Stop - obrat vlevo - 1 krok - přivolání - stop  </v>
          </cell>
        </row>
        <row r="139">
          <cell r="B139">
            <v>232</v>
          </cell>
          <cell r="C139" t="str">
            <v xml:space="preserve">Obrat proti sobě  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301</v>
          </cell>
          <cell r="C142" t="str">
            <v>Stop - odložení v sedě - odchod šikmo</v>
          </cell>
        </row>
        <row r="143">
          <cell r="B143">
            <v>302</v>
          </cell>
          <cell r="C143" t="str">
            <v>Otočení - přivolání z úhlu do předsednutí + C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</row>
        <row r="148">
          <cell r="B148">
            <v>303</v>
          </cell>
          <cell r="C148" t="str">
            <v>Zastavit - stůj - okolo psa</v>
          </cell>
        </row>
        <row r="149">
          <cell r="B149">
            <v>304</v>
          </cell>
          <cell r="C149" t="str">
            <v>Stop - vstaň - lehni</v>
          </cell>
        </row>
        <row r="150">
          <cell r="B150">
            <v>305</v>
          </cell>
          <cell r="C150" t="str">
            <v>Stop - lehni - vstaň</v>
          </cell>
        </row>
        <row r="151">
          <cell r="B151">
            <v>306</v>
          </cell>
          <cell r="C151" t="str">
            <v>Zastavení - 3 kroky zpět - vpřed</v>
          </cell>
        </row>
        <row r="152">
          <cell r="B152">
            <v>307</v>
          </cell>
          <cell r="C152" t="str">
            <v>Zůstaň - stát - odchod</v>
          </cell>
        </row>
        <row r="153">
          <cell r="B153">
            <v>308</v>
          </cell>
          <cell r="C153" t="str">
            <v>Otočení - zastavení do lehu - přivolání do předsednutí + C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</row>
        <row r="163">
          <cell r="B163">
            <v>310</v>
          </cell>
          <cell r="C163" t="str">
            <v>Za pohybu do sedu</v>
          </cell>
        </row>
        <row r="164">
          <cell r="B164">
            <v>311</v>
          </cell>
          <cell r="C164" t="str">
            <v>Za pohybu do lehu</v>
          </cell>
        </row>
        <row r="165">
          <cell r="B165">
            <v>312</v>
          </cell>
          <cell r="C165" t="str">
            <v>Za pohybu do stoje</v>
          </cell>
        </row>
        <row r="166">
          <cell r="B166">
            <v>313</v>
          </cell>
          <cell r="C166" t="str">
            <v>Pes překážku - psovod vedle překážky</v>
          </cell>
        </row>
        <row r="167">
          <cell r="B167">
            <v>314</v>
          </cell>
          <cell r="C167" t="str">
            <v>Z poslední pozice - odchod šikmo - přivolání přes překážku</v>
          </cell>
        </row>
        <row r="168">
          <cell r="B168">
            <v>315</v>
          </cell>
          <cell r="C168" t="str">
            <v xml:space="preserve">Pes otočka od psovoda – psovod otočka od psa </v>
          </cell>
        </row>
        <row r="169">
          <cell r="B169">
            <v>316</v>
          </cell>
          <cell r="C169" t="str">
            <v>Stůj - 180° vpravo - stůj</v>
          </cell>
        </row>
        <row r="170">
          <cell r="B170">
            <v>317</v>
          </cell>
          <cell r="C170" t="str">
            <v>Stůj - 180° vlevo - stůj</v>
          </cell>
        </row>
        <row r="171">
          <cell r="B171">
            <v>318</v>
          </cell>
          <cell r="C171" t="str">
            <v>Stůj - okolo psovoda - stůj</v>
          </cell>
        </row>
        <row r="172">
          <cell r="B172">
            <v>319</v>
          </cell>
          <cell r="C172" t="str">
            <v>Bez otočení do předsednutí + C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</row>
        <row r="174">
          <cell r="B174" t="str">
            <v>319b</v>
          </cell>
          <cell r="C174" t="str">
            <v>Bez otočení do předsednutí - Pes vlevo okolo (psovoda) stop</v>
          </cell>
        </row>
        <row r="175">
          <cell r="B175" t="str">
            <v>319c</v>
          </cell>
          <cell r="C175" t="str">
            <v>Bez otočení do předsednutí - Pes vpravo okolo vpřed</v>
          </cell>
        </row>
        <row r="176">
          <cell r="B176" t="str">
            <v>319d</v>
          </cell>
          <cell r="C176" t="str">
            <v>Bez otočení do předsednutí - Pes vlevo okolo vpřed</v>
          </cell>
        </row>
        <row r="177">
          <cell r="B177">
            <v>320</v>
          </cell>
          <cell r="C177" t="str">
            <v>Otočit - odložení do lehu - zpět ke psu</v>
          </cell>
        </row>
        <row r="178">
          <cell r="B178">
            <v>321</v>
          </cell>
          <cell r="C178" t="str">
            <v>Otočit - odložení do lehu - přivolání k noze</v>
          </cell>
        </row>
        <row r="179">
          <cell r="B179">
            <v>322</v>
          </cell>
          <cell r="C179" t="str">
            <v>Otočit - položení na dálku - posazení na dálku - zpět ke psu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</row>
        <row r="184">
          <cell r="B184">
            <v>324</v>
          </cell>
          <cell r="C184" t="str">
            <v xml:space="preserve">Vyslání ke kuželu - stůj </v>
          </cell>
        </row>
        <row r="185">
          <cell r="B185">
            <v>325</v>
          </cell>
          <cell r="C185" t="str">
            <v xml:space="preserve">Výměna 180° vpravo </v>
          </cell>
        </row>
        <row r="186">
          <cell r="B186">
            <v>326</v>
          </cell>
          <cell r="C186" t="str">
            <v xml:space="preserve">Výměna 180° vlevo </v>
          </cell>
        </row>
        <row r="187">
          <cell r="B187">
            <v>327</v>
          </cell>
          <cell r="C187" t="str">
            <v xml:space="preserve">Výměna strany před psovodem - za pohybu </v>
          </cell>
        </row>
        <row r="188">
          <cell r="B188" t="str">
            <v>x</v>
          </cell>
          <cell r="C188" t="str">
            <v>neobsazeno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Z63"/>
  <sheetViews>
    <sheetView tabSelected="1" zoomScaleNormal="100" workbookViewId="0">
      <selection activeCell="M21" sqref="M21"/>
    </sheetView>
  </sheetViews>
  <sheetFormatPr defaultColWidth="9.140625" defaultRowHeight="15"/>
  <cols>
    <col min="1" max="1" width="7.140625" style="3" customWidth="1"/>
    <col min="2" max="2" width="12" style="2" customWidth="1"/>
    <col min="3" max="3" width="24" style="2" customWidth="1"/>
    <col min="4" max="4" width="26.7109375" style="2" customWidth="1"/>
    <col min="5" max="5" width="13.85546875" style="2" customWidth="1"/>
    <col min="6" max="6" width="7.28515625" style="2" customWidth="1"/>
    <col min="7" max="7" width="6.140625" style="2" customWidth="1"/>
    <col min="8" max="8" width="6.42578125" style="20" customWidth="1"/>
    <col min="9" max="9" width="13.140625" style="2" customWidth="1"/>
    <col min="10" max="10" width="1.85546875" style="2" customWidth="1"/>
    <col min="11" max="16384" width="9.140625" style="2"/>
  </cols>
  <sheetData>
    <row r="1" spans="1:26" ht="23.25">
      <c r="A1" s="134" t="s">
        <v>0</v>
      </c>
      <c r="B1" s="134"/>
      <c r="C1" s="134"/>
      <c r="D1" s="134"/>
      <c r="E1" s="134"/>
      <c r="F1" s="134"/>
      <c r="G1" s="1"/>
      <c r="H1" s="15"/>
      <c r="I1" s="1"/>
      <c r="J1" s="1"/>
      <c r="K1" s="142" t="s">
        <v>337</v>
      </c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91"/>
      <c r="Z1" s="91"/>
    </row>
    <row r="2" spans="1:26" ht="15.75">
      <c r="B2" s="4" t="s">
        <v>1</v>
      </c>
      <c r="C2" s="135" t="s">
        <v>343</v>
      </c>
      <c r="D2" s="136"/>
      <c r="E2" s="5"/>
      <c r="F2" s="5"/>
      <c r="G2" s="5"/>
      <c r="H2" s="16"/>
      <c r="I2" s="127" t="s">
        <v>347</v>
      </c>
      <c r="K2" s="143" t="s">
        <v>342</v>
      </c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91"/>
      <c r="Z2" s="91"/>
    </row>
    <row r="3" spans="1:26" ht="3" customHeight="1">
      <c r="B3" s="6"/>
      <c r="C3" s="117"/>
      <c r="D3" s="117"/>
      <c r="E3" s="6"/>
      <c r="F3" s="6"/>
      <c r="G3" s="6"/>
      <c r="H3" s="17"/>
      <c r="I3" s="128"/>
      <c r="K3" s="103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15.75">
      <c r="B4" s="4" t="s">
        <v>2</v>
      </c>
      <c r="C4" s="135" t="s">
        <v>146</v>
      </c>
      <c r="D4" s="136"/>
      <c r="E4" s="7"/>
      <c r="F4" s="7"/>
      <c r="G4" s="7"/>
      <c r="H4" s="18"/>
      <c r="I4" s="129"/>
      <c r="K4" s="143" t="s">
        <v>345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2.25" customHeight="1">
      <c r="B5" s="8"/>
      <c r="C5" s="118"/>
      <c r="D5" s="117"/>
      <c r="E5" s="6"/>
      <c r="F5" s="6"/>
      <c r="G5" s="6"/>
      <c r="H5" s="17"/>
      <c r="I5" s="6"/>
    </row>
    <row r="6" spans="1:26">
      <c r="B6" s="4" t="s">
        <v>3</v>
      </c>
      <c r="C6" s="135" t="s">
        <v>344</v>
      </c>
      <c r="D6" s="136"/>
      <c r="E6" s="5"/>
      <c r="F6" s="5"/>
      <c r="G6" s="5"/>
      <c r="H6" s="16"/>
      <c r="I6" s="5"/>
    </row>
    <row r="7" spans="1:26" ht="3" customHeight="1">
      <c r="B7" s="8"/>
      <c r="C7" s="118"/>
      <c r="D7" s="117"/>
      <c r="E7" s="6"/>
      <c r="F7" s="6"/>
      <c r="G7" s="6"/>
      <c r="H7" s="17"/>
      <c r="I7" s="6"/>
    </row>
    <row r="8" spans="1:26">
      <c r="B8" s="4" t="s">
        <v>4</v>
      </c>
      <c r="C8" s="137">
        <v>45145</v>
      </c>
      <c r="D8" s="138"/>
      <c r="E8" s="5"/>
      <c r="F8" s="5"/>
      <c r="G8" s="5"/>
      <c r="H8" s="16"/>
      <c r="I8" s="5"/>
    </row>
    <row r="9" spans="1:26" ht="2.25" customHeight="1">
      <c r="B9" s="8"/>
      <c r="C9" s="118"/>
      <c r="D9" s="117"/>
      <c r="E9" s="6"/>
      <c r="F9" s="6"/>
      <c r="G9" s="6"/>
      <c r="H9" s="17"/>
      <c r="I9" s="6"/>
    </row>
    <row r="10" spans="1:26">
      <c r="B10" s="4" t="s">
        <v>5</v>
      </c>
      <c r="C10" s="135" t="s">
        <v>31</v>
      </c>
      <c r="D10" s="136"/>
      <c r="E10" s="5"/>
      <c r="F10" s="5"/>
      <c r="G10" s="5"/>
      <c r="H10" s="16"/>
      <c r="I10" s="5"/>
    </row>
    <row r="11" spans="1:26" ht="19.5" thickBot="1">
      <c r="B11" s="9"/>
      <c r="C11" s="9"/>
      <c r="D11" s="9"/>
      <c r="E11" s="9"/>
      <c r="F11" s="9"/>
      <c r="G11" s="9"/>
      <c r="H11" s="19"/>
    </row>
    <row r="12" spans="1:26" ht="28.15" customHeight="1" thickBot="1">
      <c r="A12" s="130" t="s">
        <v>6</v>
      </c>
      <c r="B12" s="133" t="s">
        <v>7</v>
      </c>
      <c r="C12" s="133"/>
      <c r="D12" s="131" t="s">
        <v>8</v>
      </c>
      <c r="E12" s="131" t="s">
        <v>9</v>
      </c>
      <c r="F12" s="131" t="s">
        <v>147</v>
      </c>
      <c r="G12" s="132" t="s">
        <v>82</v>
      </c>
      <c r="H12" s="21"/>
      <c r="L12" s="116"/>
      <c r="M12" s="116"/>
      <c r="N12" s="116"/>
    </row>
    <row r="13" spans="1:26" ht="15.75" thickBot="1">
      <c r="A13" s="35" t="s">
        <v>32</v>
      </c>
      <c r="B13" s="139"/>
      <c r="C13" s="139"/>
      <c r="D13" s="126"/>
      <c r="E13" s="105"/>
      <c r="F13" s="106"/>
      <c r="G13" s="111">
        <v>0.33333333333333331</v>
      </c>
      <c r="H13" s="110">
        <v>0</v>
      </c>
      <c r="L13" s="116"/>
      <c r="M13" s="116"/>
      <c r="N13" s="116"/>
    </row>
    <row r="14" spans="1:26">
      <c r="A14" s="36" t="s">
        <v>33</v>
      </c>
      <c r="B14" s="140"/>
      <c r="C14" s="140"/>
      <c r="D14" s="125"/>
      <c r="E14" s="108"/>
      <c r="F14" s="109"/>
      <c r="G14" s="104">
        <f>G13+H13</f>
        <v>0.33333333333333331</v>
      </c>
      <c r="H14" s="110">
        <v>0</v>
      </c>
      <c r="L14" s="116"/>
      <c r="M14" s="116"/>
      <c r="N14" s="116"/>
    </row>
    <row r="15" spans="1:26">
      <c r="A15" s="36" t="s">
        <v>34</v>
      </c>
      <c r="B15" s="140"/>
      <c r="C15" s="140"/>
      <c r="D15" s="115"/>
      <c r="E15" s="108"/>
      <c r="F15" s="109"/>
      <c r="G15" s="90">
        <f t="shared" ref="G15:G62" si="0">G14+H14</f>
        <v>0.33333333333333331</v>
      </c>
      <c r="H15" s="110">
        <v>0</v>
      </c>
      <c r="L15" s="116"/>
      <c r="M15" s="116"/>
      <c r="N15" s="116"/>
    </row>
    <row r="16" spans="1:26">
      <c r="A16" s="36" t="s">
        <v>35</v>
      </c>
      <c r="B16" s="140"/>
      <c r="C16" s="140"/>
      <c r="D16" s="115"/>
      <c r="E16" s="108"/>
      <c r="F16" s="109"/>
      <c r="G16" s="90">
        <f t="shared" si="0"/>
        <v>0.33333333333333331</v>
      </c>
      <c r="H16" s="110">
        <v>0</v>
      </c>
      <c r="L16" s="116"/>
      <c r="M16" s="116"/>
      <c r="N16" s="116"/>
    </row>
    <row r="17" spans="1:14">
      <c r="A17" s="36" t="s">
        <v>36</v>
      </c>
      <c r="B17" s="140"/>
      <c r="C17" s="140"/>
      <c r="D17" s="115"/>
      <c r="E17" s="108"/>
      <c r="F17" s="109"/>
      <c r="G17" s="90">
        <f t="shared" si="0"/>
        <v>0.33333333333333331</v>
      </c>
      <c r="H17" s="110">
        <v>0</v>
      </c>
      <c r="L17" s="116"/>
      <c r="M17" s="116"/>
      <c r="N17" s="116"/>
    </row>
    <row r="18" spans="1:14">
      <c r="A18" s="36" t="s">
        <v>37</v>
      </c>
      <c r="B18" s="140"/>
      <c r="C18" s="140"/>
      <c r="D18" s="115"/>
      <c r="E18" s="108"/>
      <c r="F18" s="109"/>
      <c r="G18" s="90">
        <f t="shared" si="0"/>
        <v>0.33333333333333331</v>
      </c>
      <c r="H18" s="110">
        <v>0</v>
      </c>
    </row>
    <row r="19" spans="1:14">
      <c r="A19" s="36" t="s">
        <v>38</v>
      </c>
      <c r="B19" s="140"/>
      <c r="C19" s="140"/>
      <c r="D19" s="115"/>
      <c r="E19" s="108"/>
      <c r="F19" s="109"/>
      <c r="G19" s="90">
        <f t="shared" si="0"/>
        <v>0.33333333333333331</v>
      </c>
      <c r="H19" s="110">
        <v>0</v>
      </c>
      <c r="K19" s="91"/>
    </row>
    <row r="20" spans="1:14">
      <c r="A20" s="36" t="s">
        <v>39</v>
      </c>
      <c r="B20" s="140"/>
      <c r="C20" s="140"/>
      <c r="D20" s="115"/>
      <c r="E20" s="108"/>
      <c r="F20" s="109"/>
      <c r="G20" s="90">
        <f t="shared" si="0"/>
        <v>0.33333333333333331</v>
      </c>
      <c r="H20" s="110">
        <v>0</v>
      </c>
    </row>
    <row r="21" spans="1:14">
      <c r="A21" s="36" t="s">
        <v>40</v>
      </c>
      <c r="B21" s="140"/>
      <c r="C21" s="140"/>
      <c r="D21" s="115"/>
      <c r="E21" s="108"/>
      <c r="F21" s="109"/>
      <c r="G21" s="90">
        <f t="shared" si="0"/>
        <v>0.33333333333333331</v>
      </c>
      <c r="H21" s="110">
        <v>0</v>
      </c>
    </row>
    <row r="22" spans="1:14">
      <c r="A22" s="36" t="s">
        <v>41</v>
      </c>
      <c r="B22" s="140"/>
      <c r="C22" s="140"/>
      <c r="D22" s="115"/>
      <c r="E22" s="108"/>
      <c r="F22" s="109"/>
      <c r="G22" s="90">
        <f t="shared" si="0"/>
        <v>0.33333333333333331</v>
      </c>
      <c r="H22" s="110">
        <v>0</v>
      </c>
    </row>
    <row r="23" spans="1:14">
      <c r="A23" s="36" t="s">
        <v>42</v>
      </c>
      <c r="B23" s="140"/>
      <c r="C23" s="140"/>
      <c r="D23" s="115"/>
      <c r="E23" s="108"/>
      <c r="F23" s="109"/>
      <c r="G23" s="90">
        <f t="shared" si="0"/>
        <v>0.33333333333333331</v>
      </c>
      <c r="H23" s="110">
        <v>0</v>
      </c>
    </row>
    <row r="24" spans="1:14">
      <c r="A24" s="36" t="s">
        <v>43</v>
      </c>
      <c r="B24" s="140"/>
      <c r="C24" s="140"/>
      <c r="D24" s="115"/>
      <c r="E24" s="108"/>
      <c r="F24" s="109"/>
      <c r="G24" s="90">
        <f t="shared" si="0"/>
        <v>0.33333333333333331</v>
      </c>
      <c r="H24" s="110">
        <v>0</v>
      </c>
    </row>
    <row r="25" spans="1:14">
      <c r="A25" s="36" t="s">
        <v>44</v>
      </c>
      <c r="B25" s="140"/>
      <c r="C25" s="140"/>
      <c r="D25" s="115"/>
      <c r="E25" s="108"/>
      <c r="F25" s="109"/>
      <c r="G25" s="90">
        <f t="shared" si="0"/>
        <v>0.33333333333333331</v>
      </c>
      <c r="H25" s="110">
        <v>0</v>
      </c>
    </row>
    <row r="26" spans="1:14">
      <c r="A26" s="36" t="s">
        <v>45</v>
      </c>
      <c r="B26" s="140"/>
      <c r="C26" s="140"/>
      <c r="D26" s="115"/>
      <c r="E26" s="108"/>
      <c r="F26" s="109"/>
      <c r="G26" s="90">
        <f t="shared" si="0"/>
        <v>0.33333333333333331</v>
      </c>
      <c r="H26" s="110">
        <v>0</v>
      </c>
    </row>
    <row r="27" spans="1:14">
      <c r="A27" s="36" t="s">
        <v>46</v>
      </c>
      <c r="B27" s="140"/>
      <c r="C27" s="140"/>
      <c r="D27" s="115"/>
      <c r="E27" s="108"/>
      <c r="F27" s="109"/>
      <c r="G27" s="90">
        <f t="shared" si="0"/>
        <v>0.33333333333333331</v>
      </c>
      <c r="H27" s="110">
        <v>0</v>
      </c>
    </row>
    <row r="28" spans="1:14">
      <c r="A28" s="36" t="s">
        <v>47</v>
      </c>
      <c r="B28" s="140"/>
      <c r="C28" s="141"/>
      <c r="D28" s="107"/>
      <c r="E28" s="108"/>
      <c r="F28" s="109"/>
      <c r="G28" s="90">
        <f t="shared" si="0"/>
        <v>0.33333333333333331</v>
      </c>
      <c r="H28" s="110">
        <v>0</v>
      </c>
    </row>
    <row r="29" spans="1:14">
      <c r="A29" s="36" t="s">
        <v>48</v>
      </c>
      <c r="B29" s="140"/>
      <c r="C29" s="141"/>
      <c r="D29" s="107"/>
      <c r="E29" s="108"/>
      <c r="F29" s="109"/>
      <c r="G29" s="90">
        <f t="shared" si="0"/>
        <v>0.33333333333333331</v>
      </c>
      <c r="H29" s="110">
        <v>0</v>
      </c>
    </row>
    <row r="30" spans="1:14">
      <c r="A30" s="36" t="s">
        <v>49</v>
      </c>
      <c r="B30" s="140"/>
      <c r="C30" s="141"/>
      <c r="D30" s="107"/>
      <c r="E30" s="108"/>
      <c r="F30" s="109"/>
      <c r="G30" s="90">
        <f t="shared" si="0"/>
        <v>0.33333333333333331</v>
      </c>
      <c r="H30" s="110">
        <v>0</v>
      </c>
    </row>
    <row r="31" spans="1:14">
      <c r="A31" s="36" t="s">
        <v>50</v>
      </c>
      <c r="B31" s="140"/>
      <c r="C31" s="141"/>
      <c r="D31" s="107"/>
      <c r="E31" s="108"/>
      <c r="F31" s="109"/>
      <c r="G31" s="90">
        <f t="shared" si="0"/>
        <v>0.33333333333333331</v>
      </c>
      <c r="H31" s="110">
        <v>0</v>
      </c>
    </row>
    <row r="32" spans="1:14">
      <c r="A32" s="36" t="s">
        <v>51</v>
      </c>
      <c r="B32" s="140"/>
      <c r="C32" s="141"/>
      <c r="D32" s="107"/>
      <c r="E32" s="108"/>
      <c r="F32" s="109"/>
      <c r="G32" s="90">
        <f t="shared" si="0"/>
        <v>0.33333333333333331</v>
      </c>
      <c r="H32" s="110">
        <v>0</v>
      </c>
    </row>
    <row r="33" spans="1:8">
      <c r="A33" s="36" t="s">
        <v>52</v>
      </c>
      <c r="B33" s="140"/>
      <c r="C33" s="141"/>
      <c r="D33" s="107"/>
      <c r="E33" s="108"/>
      <c r="F33" s="109"/>
      <c r="G33" s="90">
        <f t="shared" si="0"/>
        <v>0.33333333333333331</v>
      </c>
      <c r="H33" s="110">
        <v>0</v>
      </c>
    </row>
    <row r="34" spans="1:8">
      <c r="A34" s="36" t="s">
        <v>53</v>
      </c>
      <c r="B34" s="140"/>
      <c r="C34" s="141"/>
      <c r="D34" s="107"/>
      <c r="E34" s="108"/>
      <c r="F34" s="109"/>
      <c r="G34" s="90">
        <f t="shared" si="0"/>
        <v>0.33333333333333331</v>
      </c>
      <c r="H34" s="110">
        <v>0</v>
      </c>
    </row>
    <row r="35" spans="1:8">
      <c r="A35" s="36" t="s">
        <v>54</v>
      </c>
      <c r="B35" s="140"/>
      <c r="C35" s="141"/>
      <c r="D35" s="107"/>
      <c r="E35" s="108"/>
      <c r="F35" s="109"/>
      <c r="G35" s="90">
        <f t="shared" si="0"/>
        <v>0.33333333333333331</v>
      </c>
      <c r="H35" s="110">
        <v>0</v>
      </c>
    </row>
    <row r="36" spans="1:8">
      <c r="A36" s="36" t="s">
        <v>55</v>
      </c>
      <c r="B36" s="140"/>
      <c r="C36" s="141"/>
      <c r="D36" s="107"/>
      <c r="E36" s="108"/>
      <c r="F36" s="109"/>
      <c r="G36" s="90">
        <f t="shared" si="0"/>
        <v>0.33333333333333331</v>
      </c>
      <c r="H36" s="110">
        <v>0</v>
      </c>
    </row>
    <row r="37" spans="1:8">
      <c r="A37" s="36" t="s">
        <v>56</v>
      </c>
      <c r="B37" s="140"/>
      <c r="C37" s="141"/>
      <c r="D37" s="107"/>
      <c r="E37" s="108"/>
      <c r="F37" s="109"/>
      <c r="G37" s="90">
        <f t="shared" si="0"/>
        <v>0.33333333333333331</v>
      </c>
      <c r="H37" s="110">
        <v>0</v>
      </c>
    </row>
    <row r="38" spans="1:8">
      <c r="A38" s="36" t="s">
        <v>57</v>
      </c>
      <c r="B38" s="140"/>
      <c r="C38" s="141"/>
      <c r="D38" s="107"/>
      <c r="E38" s="108"/>
      <c r="F38" s="109"/>
      <c r="G38" s="90">
        <f t="shared" si="0"/>
        <v>0.33333333333333331</v>
      </c>
      <c r="H38" s="110">
        <v>0</v>
      </c>
    </row>
    <row r="39" spans="1:8">
      <c r="A39" s="36" t="s">
        <v>58</v>
      </c>
      <c r="B39" s="140"/>
      <c r="C39" s="141"/>
      <c r="D39" s="107"/>
      <c r="E39" s="108"/>
      <c r="F39" s="109"/>
      <c r="G39" s="90">
        <f t="shared" si="0"/>
        <v>0.33333333333333331</v>
      </c>
      <c r="H39" s="110">
        <v>0</v>
      </c>
    </row>
    <row r="40" spans="1:8">
      <c r="A40" s="36" t="s">
        <v>59</v>
      </c>
      <c r="B40" s="140"/>
      <c r="C40" s="141"/>
      <c r="D40" s="107"/>
      <c r="E40" s="108"/>
      <c r="F40" s="109"/>
      <c r="G40" s="90">
        <f t="shared" si="0"/>
        <v>0.33333333333333331</v>
      </c>
      <c r="H40" s="110">
        <v>0</v>
      </c>
    </row>
    <row r="41" spans="1:8">
      <c r="A41" s="36" t="s">
        <v>60</v>
      </c>
      <c r="B41" s="140"/>
      <c r="C41" s="141"/>
      <c r="D41" s="107"/>
      <c r="E41" s="108"/>
      <c r="F41" s="109"/>
      <c r="G41" s="90">
        <f t="shared" si="0"/>
        <v>0.33333333333333331</v>
      </c>
      <c r="H41" s="110">
        <v>0</v>
      </c>
    </row>
    <row r="42" spans="1:8">
      <c r="A42" s="36" t="s">
        <v>61</v>
      </c>
      <c r="B42" s="140"/>
      <c r="C42" s="141"/>
      <c r="D42" s="107"/>
      <c r="E42" s="108"/>
      <c r="F42" s="109"/>
      <c r="G42" s="90">
        <f t="shared" si="0"/>
        <v>0.33333333333333331</v>
      </c>
      <c r="H42" s="110">
        <v>0</v>
      </c>
    </row>
    <row r="43" spans="1:8">
      <c r="A43" s="36" t="s">
        <v>62</v>
      </c>
      <c r="B43" s="140"/>
      <c r="C43" s="141"/>
      <c r="D43" s="107"/>
      <c r="E43" s="108"/>
      <c r="F43" s="109"/>
      <c r="G43" s="90">
        <f t="shared" si="0"/>
        <v>0.33333333333333331</v>
      </c>
      <c r="H43" s="110">
        <v>0</v>
      </c>
    </row>
    <row r="44" spans="1:8">
      <c r="A44" s="36" t="s">
        <v>63</v>
      </c>
      <c r="B44" s="140"/>
      <c r="C44" s="141"/>
      <c r="D44" s="107"/>
      <c r="E44" s="108"/>
      <c r="F44" s="109"/>
      <c r="G44" s="90">
        <f t="shared" si="0"/>
        <v>0.33333333333333331</v>
      </c>
      <c r="H44" s="110">
        <v>0</v>
      </c>
    </row>
    <row r="45" spans="1:8">
      <c r="A45" s="36" t="s">
        <v>64</v>
      </c>
      <c r="B45" s="140"/>
      <c r="C45" s="141"/>
      <c r="D45" s="107"/>
      <c r="E45" s="108"/>
      <c r="F45" s="109"/>
      <c r="G45" s="90">
        <f t="shared" si="0"/>
        <v>0.33333333333333331</v>
      </c>
      <c r="H45" s="110">
        <v>0</v>
      </c>
    </row>
    <row r="46" spans="1:8">
      <c r="A46" s="36" t="s">
        <v>65</v>
      </c>
      <c r="B46" s="140"/>
      <c r="C46" s="141"/>
      <c r="D46" s="107"/>
      <c r="E46" s="108"/>
      <c r="F46" s="109"/>
      <c r="G46" s="90">
        <f t="shared" si="0"/>
        <v>0.33333333333333331</v>
      </c>
      <c r="H46" s="110">
        <v>0</v>
      </c>
    </row>
    <row r="47" spans="1:8">
      <c r="A47" s="36" t="s">
        <v>66</v>
      </c>
      <c r="B47" s="140"/>
      <c r="C47" s="141"/>
      <c r="D47" s="107"/>
      <c r="E47" s="108"/>
      <c r="F47" s="109"/>
      <c r="G47" s="90">
        <f t="shared" si="0"/>
        <v>0.33333333333333331</v>
      </c>
      <c r="H47" s="110">
        <v>0</v>
      </c>
    </row>
    <row r="48" spans="1:8">
      <c r="A48" s="36" t="s">
        <v>67</v>
      </c>
      <c r="B48" s="140"/>
      <c r="C48" s="141"/>
      <c r="D48" s="107"/>
      <c r="E48" s="108"/>
      <c r="F48" s="109"/>
      <c r="G48" s="90">
        <f t="shared" si="0"/>
        <v>0.33333333333333331</v>
      </c>
      <c r="H48" s="110">
        <v>0</v>
      </c>
    </row>
    <row r="49" spans="1:8">
      <c r="A49" s="36" t="s">
        <v>68</v>
      </c>
      <c r="B49" s="140"/>
      <c r="C49" s="141"/>
      <c r="D49" s="107"/>
      <c r="E49" s="108"/>
      <c r="F49" s="109"/>
      <c r="G49" s="90">
        <f t="shared" si="0"/>
        <v>0.33333333333333331</v>
      </c>
      <c r="H49" s="110">
        <v>0</v>
      </c>
    </row>
    <row r="50" spans="1:8">
      <c r="A50" s="36" t="s">
        <v>69</v>
      </c>
      <c r="B50" s="140"/>
      <c r="C50" s="141"/>
      <c r="D50" s="107"/>
      <c r="E50" s="108"/>
      <c r="F50" s="109"/>
      <c r="G50" s="90">
        <f t="shared" si="0"/>
        <v>0.33333333333333331</v>
      </c>
      <c r="H50" s="110">
        <v>0</v>
      </c>
    </row>
    <row r="51" spans="1:8">
      <c r="A51" s="36" t="s">
        <v>70</v>
      </c>
      <c r="B51" s="140"/>
      <c r="C51" s="141"/>
      <c r="D51" s="107"/>
      <c r="E51" s="108"/>
      <c r="F51" s="109"/>
      <c r="G51" s="90">
        <f t="shared" si="0"/>
        <v>0.33333333333333331</v>
      </c>
      <c r="H51" s="110">
        <v>0</v>
      </c>
    </row>
    <row r="52" spans="1:8">
      <c r="A52" s="36" t="s">
        <v>71</v>
      </c>
      <c r="B52" s="140"/>
      <c r="C52" s="141"/>
      <c r="D52" s="107"/>
      <c r="E52" s="108"/>
      <c r="F52" s="109"/>
      <c r="G52" s="90">
        <f t="shared" si="0"/>
        <v>0.33333333333333331</v>
      </c>
      <c r="H52" s="110">
        <v>0</v>
      </c>
    </row>
    <row r="53" spans="1:8">
      <c r="A53" s="36" t="s">
        <v>72</v>
      </c>
      <c r="B53" s="140"/>
      <c r="C53" s="141"/>
      <c r="D53" s="107"/>
      <c r="E53" s="108"/>
      <c r="F53" s="109"/>
      <c r="G53" s="90">
        <f t="shared" si="0"/>
        <v>0.33333333333333331</v>
      </c>
      <c r="H53" s="110">
        <v>0</v>
      </c>
    </row>
    <row r="54" spans="1:8">
      <c r="A54" s="36" t="s">
        <v>73</v>
      </c>
      <c r="B54" s="140"/>
      <c r="C54" s="141"/>
      <c r="D54" s="107"/>
      <c r="E54" s="108"/>
      <c r="F54" s="109"/>
      <c r="G54" s="90">
        <f t="shared" si="0"/>
        <v>0.33333333333333331</v>
      </c>
      <c r="H54" s="110">
        <v>0</v>
      </c>
    </row>
    <row r="55" spans="1:8">
      <c r="A55" s="36" t="s">
        <v>74</v>
      </c>
      <c r="B55" s="140"/>
      <c r="C55" s="141"/>
      <c r="D55" s="107"/>
      <c r="E55" s="108"/>
      <c r="F55" s="109"/>
      <c r="G55" s="90">
        <f t="shared" si="0"/>
        <v>0.33333333333333331</v>
      </c>
      <c r="H55" s="110">
        <v>0</v>
      </c>
    </row>
    <row r="56" spans="1:8">
      <c r="A56" s="36" t="s">
        <v>75</v>
      </c>
      <c r="B56" s="140"/>
      <c r="C56" s="141"/>
      <c r="D56" s="107"/>
      <c r="E56" s="108"/>
      <c r="F56" s="109"/>
      <c r="G56" s="90">
        <f t="shared" si="0"/>
        <v>0.33333333333333331</v>
      </c>
      <c r="H56" s="110">
        <v>0</v>
      </c>
    </row>
    <row r="57" spans="1:8">
      <c r="A57" s="36" t="s">
        <v>76</v>
      </c>
      <c r="B57" s="140"/>
      <c r="C57" s="141"/>
      <c r="D57" s="107"/>
      <c r="E57" s="108"/>
      <c r="F57" s="109"/>
      <c r="G57" s="90">
        <f t="shared" si="0"/>
        <v>0.33333333333333331</v>
      </c>
      <c r="H57" s="110">
        <v>0</v>
      </c>
    </row>
    <row r="58" spans="1:8">
      <c r="A58" s="36" t="s">
        <v>77</v>
      </c>
      <c r="B58" s="140"/>
      <c r="C58" s="141"/>
      <c r="D58" s="107"/>
      <c r="E58" s="108"/>
      <c r="F58" s="109"/>
      <c r="G58" s="90">
        <f t="shared" si="0"/>
        <v>0.33333333333333331</v>
      </c>
      <c r="H58" s="110">
        <v>0</v>
      </c>
    </row>
    <row r="59" spans="1:8">
      <c r="A59" s="36" t="s">
        <v>78</v>
      </c>
      <c r="B59" s="140"/>
      <c r="C59" s="141"/>
      <c r="D59" s="107"/>
      <c r="E59" s="108"/>
      <c r="F59" s="109"/>
      <c r="G59" s="90">
        <f t="shared" si="0"/>
        <v>0.33333333333333331</v>
      </c>
      <c r="H59" s="110">
        <v>0</v>
      </c>
    </row>
    <row r="60" spans="1:8">
      <c r="A60" s="36" t="s">
        <v>79</v>
      </c>
      <c r="B60" s="140"/>
      <c r="C60" s="141"/>
      <c r="D60" s="107"/>
      <c r="E60" s="108"/>
      <c r="F60" s="109"/>
      <c r="G60" s="90">
        <f t="shared" si="0"/>
        <v>0.33333333333333331</v>
      </c>
      <c r="H60" s="110">
        <v>0</v>
      </c>
    </row>
    <row r="61" spans="1:8">
      <c r="A61" s="36" t="s">
        <v>80</v>
      </c>
      <c r="B61" s="140"/>
      <c r="C61" s="141"/>
      <c r="D61" s="107"/>
      <c r="E61" s="108"/>
      <c r="F61" s="109"/>
      <c r="G61" s="90">
        <f t="shared" si="0"/>
        <v>0.33333333333333331</v>
      </c>
      <c r="H61" s="110">
        <v>0</v>
      </c>
    </row>
    <row r="62" spans="1:8">
      <c r="A62" s="36" t="s">
        <v>81</v>
      </c>
      <c r="B62" s="140"/>
      <c r="C62" s="141"/>
      <c r="D62" s="107"/>
      <c r="E62" s="108"/>
      <c r="F62" s="109"/>
      <c r="G62" s="90">
        <f t="shared" si="0"/>
        <v>0.33333333333333331</v>
      </c>
      <c r="H62" s="110">
        <v>0</v>
      </c>
    </row>
    <row r="63" spans="1:8" ht="12.75" customHeight="1">
      <c r="A63" s="144" t="s">
        <v>335</v>
      </c>
      <c r="B63" s="144"/>
      <c r="C63" s="144"/>
      <c r="D63" s="144"/>
      <c r="E63" s="144"/>
      <c r="F63" s="144"/>
      <c r="G63" s="144"/>
    </row>
  </sheetData>
  <sheetProtection password="A7CB" sheet="1" objects="1" scenarios="1"/>
  <mergeCells count="61">
    <mergeCell ref="K1:X1"/>
    <mergeCell ref="K2:X2"/>
    <mergeCell ref="K4:Z4"/>
    <mergeCell ref="A63:G63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2:C12"/>
    <mergeCell ref="A1:F1"/>
    <mergeCell ref="C2:D2"/>
    <mergeCell ref="C4:D4"/>
    <mergeCell ref="C6:D6"/>
    <mergeCell ref="C8:D8"/>
    <mergeCell ref="C10:D10"/>
  </mergeCells>
  <conditionalFormatting sqref="A14:G14">
    <cfRule type="expression" dxfId="131" priority="75">
      <formula>$F14="RO-Z"</formula>
    </cfRule>
    <cfRule type="expression" dxfId="130" priority="76">
      <formula>$F14="RO-1"</formula>
    </cfRule>
    <cfRule type="expression" dxfId="129" priority="77">
      <formula>$F14="RO-2"</formula>
    </cfRule>
    <cfRule type="expression" dxfId="128" priority="78">
      <formula>$F14="RO-3"</formula>
    </cfRule>
  </conditionalFormatting>
  <conditionalFormatting sqref="A15:G62">
    <cfRule type="expression" dxfId="127" priority="71">
      <formula>$F15="RO-Z"</formula>
    </cfRule>
    <cfRule type="expression" dxfId="126" priority="72">
      <formula>$F15="RO-1"</formula>
    </cfRule>
    <cfRule type="expression" dxfId="125" priority="73">
      <formula>$F15="RO-2"</formula>
    </cfRule>
    <cfRule type="expression" dxfId="124" priority="74">
      <formula>$F15="RO-3"</formula>
    </cfRule>
  </conditionalFormatting>
  <conditionalFormatting sqref="A13:G62">
    <cfRule type="expression" dxfId="123" priority="70">
      <formula>$F13="RO-V"</formula>
    </cfRule>
    <cfRule type="expression" dxfId="122" priority="79">
      <formula>$F13="RO-Z"</formula>
    </cfRule>
    <cfRule type="expression" dxfId="121" priority="80">
      <formula>$F13="RO-1"</formula>
    </cfRule>
    <cfRule type="expression" dxfId="120" priority="81">
      <formula>$F13="RO-2"</formula>
    </cfRule>
    <cfRule type="expression" dxfId="119" priority="82">
      <formula>$F13="RO-3"</formula>
    </cfRule>
    <cfRule type="expression" dxfId="118" priority="65">
      <formula>$F13="Nic"</formula>
    </cfRule>
  </conditionalFormatting>
  <conditionalFormatting sqref="F14:F62">
    <cfRule type="expression" dxfId="117" priority="66">
      <formula>$F14="RO-Z"</formula>
    </cfRule>
    <cfRule type="expression" dxfId="116" priority="67">
      <formula>$F14="RO-1"</formula>
    </cfRule>
    <cfRule type="expression" dxfId="115" priority="68">
      <formula>$F14="RO-2"</formula>
    </cfRule>
    <cfRule type="expression" dxfId="114" priority="69">
      <formula>$F14="RO-3"</formula>
    </cfRule>
  </conditionalFormatting>
  <conditionalFormatting sqref="B14:E14">
    <cfRule type="expression" dxfId="113" priority="61">
      <formula>$F14="RO-Z"</formula>
    </cfRule>
    <cfRule type="expression" dxfId="112" priority="62">
      <formula>$F14="RO-1"</formula>
    </cfRule>
    <cfRule type="expression" dxfId="111" priority="63">
      <formula>$F14="RO-2"</formula>
    </cfRule>
    <cfRule type="expression" dxfId="110" priority="64">
      <formula>$F14="RO-3"</formula>
    </cfRule>
  </conditionalFormatting>
  <conditionalFormatting sqref="B15:E27">
    <cfRule type="expression" dxfId="109" priority="57">
      <formula>$F15="RO-Z"</formula>
    </cfRule>
    <cfRule type="expression" dxfId="108" priority="58">
      <formula>$F15="RO-1"</formula>
    </cfRule>
    <cfRule type="expression" dxfId="107" priority="59">
      <formula>$F15="RO-2"</formula>
    </cfRule>
    <cfRule type="expression" dxfId="106" priority="60">
      <formula>$F15="RO-3"</formula>
    </cfRule>
  </conditionalFormatting>
  <conditionalFormatting sqref="B13:E27">
    <cfRule type="expression" dxfId="105" priority="51">
      <formula>$F13="Nic"</formula>
    </cfRule>
    <cfRule type="expression" dxfId="104" priority="52">
      <formula>$F13="RO-V"</formula>
    </cfRule>
    <cfRule type="expression" dxfId="103" priority="53">
      <formula>$F13="RO-Z"</formula>
    </cfRule>
    <cfRule type="expression" dxfId="102" priority="54">
      <formula>$F13="RO-1"</formula>
    </cfRule>
    <cfRule type="expression" dxfId="101" priority="55">
      <formula>$F13="RO-2"</formula>
    </cfRule>
    <cfRule type="expression" dxfId="100" priority="56">
      <formula>$F13="RO-3"</formula>
    </cfRule>
  </conditionalFormatting>
  <conditionalFormatting sqref="B14:E14">
    <cfRule type="expression" dxfId="99" priority="47">
      <formula>$F14="RO-Z"</formula>
    </cfRule>
    <cfRule type="expression" dxfId="98" priority="48">
      <formula>$F14="RO-1"</formula>
    </cfRule>
    <cfRule type="expression" dxfId="97" priority="49">
      <formula>$F14="RO-2"</formula>
    </cfRule>
    <cfRule type="expression" dxfId="96" priority="50">
      <formula>$F14="RO-3"</formula>
    </cfRule>
  </conditionalFormatting>
  <conditionalFormatting sqref="B15:E20">
    <cfRule type="expression" dxfId="95" priority="43">
      <formula>$F15="RO-Z"</formula>
    </cfRule>
    <cfRule type="expression" dxfId="94" priority="44">
      <formula>$F15="RO-1"</formula>
    </cfRule>
    <cfRule type="expression" dxfId="93" priority="45">
      <formula>$F15="RO-2"</formula>
    </cfRule>
    <cfRule type="expression" dxfId="92" priority="46">
      <formula>$F15="RO-3"</formula>
    </cfRule>
  </conditionalFormatting>
  <conditionalFormatting sqref="B13:E20">
    <cfRule type="expression" dxfId="91" priority="37">
      <formula>$F13="Nic"</formula>
    </cfRule>
    <cfRule type="expression" dxfId="90" priority="38">
      <formula>$F13="RO-V"</formula>
    </cfRule>
    <cfRule type="expression" dxfId="89" priority="39">
      <formula>$F13="RO-Z"</formula>
    </cfRule>
    <cfRule type="expression" dxfId="88" priority="40">
      <formula>$F13="RO-1"</formula>
    </cfRule>
    <cfRule type="expression" dxfId="87" priority="41">
      <formula>$F13="RO-2"</formula>
    </cfRule>
    <cfRule type="expression" dxfId="86" priority="42">
      <formula>$F13="RO-3"</formula>
    </cfRule>
  </conditionalFormatting>
  <conditionalFormatting sqref="B14:F14">
    <cfRule type="expression" dxfId="85" priority="33">
      <formula>$F14="RO-Z"</formula>
    </cfRule>
    <cfRule type="expression" dxfId="84" priority="34">
      <formula>$F14="RO-1"</formula>
    </cfRule>
    <cfRule type="expression" dxfId="83" priority="35">
      <formula>$F14="RO-2"</formula>
    </cfRule>
    <cfRule type="expression" dxfId="82" priority="36">
      <formula>$F14="RO-3"</formula>
    </cfRule>
  </conditionalFormatting>
  <conditionalFormatting sqref="B15:F27">
    <cfRule type="expression" dxfId="81" priority="29">
      <formula>$F15="RO-Z"</formula>
    </cfRule>
    <cfRule type="expression" dxfId="80" priority="30">
      <formula>$F15="RO-1"</formula>
    </cfRule>
    <cfRule type="expression" dxfId="79" priority="31">
      <formula>$F15="RO-2"</formula>
    </cfRule>
    <cfRule type="expression" dxfId="78" priority="32">
      <formula>$F15="RO-3"</formula>
    </cfRule>
  </conditionalFormatting>
  <conditionalFormatting sqref="B13:F27">
    <cfRule type="expression" dxfId="77" priority="23">
      <formula>$F13="Nic"</formula>
    </cfRule>
    <cfRule type="expression" dxfId="76" priority="24">
      <formula>$F13="RO-V"</formula>
    </cfRule>
    <cfRule type="expression" dxfId="75" priority="25">
      <formula>$F13="RO-Z"</formula>
    </cfRule>
    <cfRule type="expression" dxfId="74" priority="26">
      <formula>$F13="RO-1"</formula>
    </cfRule>
    <cfRule type="expression" dxfId="73" priority="27">
      <formula>$F13="RO-2"</formula>
    </cfRule>
    <cfRule type="expression" dxfId="72" priority="28">
      <formula>$F13="RO-3"</formula>
    </cfRule>
  </conditionalFormatting>
  <conditionalFormatting sqref="F14:F27">
    <cfRule type="expression" dxfId="71" priority="19">
      <formula>$F14="RO-Z"</formula>
    </cfRule>
    <cfRule type="expression" dxfId="70" priority="20">
      <formula>$F14="RO-1"</formula>
    </cfRule>
    <cfRule type="expression" dxfId="69" priority="21">
      <formula>$F14="RO-2"</formula>
    </cfRule>
    <cfRule type="expression" dxfId="68" priority="22">
      <formula>$F14="RO-3"</formula>
    </cfRule>
  </conditionalFormatting>
  <conditionalFormatting sqref="B14:F14">
    <cfRule type="expression" dxfId="67" priority="15">
      <formula>$F14="RO-Z"</formula>
    </cfRule>
    <cfRule type="expression" dxfId="66" priority="16">
      <formula>$F14="RO-1"</formula>
    </cfRule>
    <cfRule type="expression" dxfId="65" priority="17">
      <formula>$F14="RO-2"</formula>
    </cfRule>
    <cfRule type="expression" dxfId="64" priority="18">
      <formula>$F14="RO-3"</formula>
    </cfRule>
  </conditionalFormatting>
  <conditionalFormatting sqref="B15:F20">
    <cfRule type="expression" dxfId="63" priority="11">
      <formula>$F15="RO-Z"</formula>
    </cfRule>
    <cfRule type="expression" dxfId="62" priority="12">
      <formula>$F15="RO-1"</formula>
    </cfRule>
    <cfRule type="expression" dxfId="61" priority="13">
      <formula>$F15="RO-2"</formula>
    </cfRule>
    <cfRule type="expression" dxfId="60" priority="14">
      <formula>$F15="RO-3"</formula>
    </cfRule>
  </conditionalFormatting>
  <conditionalFormatting sqref="B13:F20">
    <cfRule type="expression" dxfId="59" priority="5">
      <formula>$F13="Nic"</formula>
    </cfRule>
    <cfRule type="expression" dxfId="58" priority="6">
      <formula>$F13="RO-V"</formula>
    </cfRule>
    <cfRule type="expression" dxfId="57" priority="7">
      <formula>$F13="RO-Z"</formula>
    </cfRule>
    <cfRule type="expression" dxfId="56" priority="8">
      <formula>$F13="RO-1"</formula>
    </cfRule>
    <cfRule type="expression" dxfId="55" priority="9">
      <formula>$F13="RO-2"</formula>
    </cfRule>
    <cfRule type="expression" dxfId="54" priority="10">
      <formula>$F13="RO-3"</formula>
    </cfRule>
  </conditionalFormatting>
  <conditionalFormatting sqref="F14:F20">
    <cfRule type="expression" dxfId="53" priority="1">
      <formula>$F14="RO-Z"</formula>
    </cfRule>
    <cfRule type="expression" dxfId="52" priority="2">
      <formula>$F14="RO-1"</formula>
    </cfRule>
    <cfRule type="expression" dxfId="51" priority="3">
      <formula>$F14="RO-2"</formula>
    </cfRule>
    <cfRule type="expression" dxfId="50" priority="4">
      <formula>$F14="RO-3"</formula>
    </cfRule>
  </conditionalFormatting>
  <dataValidations count="1">
    <dataValidation type="list" allowBlank="1" showInputMessage="1" showErrorMessage="1" sqref="F13:F62">
      <formula1>"RO-V,RO-Z,RO-1,RO-2,RO-3,Nic"</formula1>
    </dataValidation>
  </dataValidations>
  <pageMargins left="0.31496062992125984" right="0.19685039370078741" top="0.44" bottom="0.63" header="0.31496062992125984" footer="0.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Z63"/>
  <sheetViews>
    <sheetView zoomScaleNormal="100" workbookViewId="0">
      <selection activeCell="F13" sqref="F13:G14"/>
    </sheetView>
  </sheetViews>
  <sheetFormatPr defaultRowHeight="15"/>
  <cols>
    <col min="1" max="1" width="6.7109375" style="505" customWidth="1"/>
    <col min="2" max="2" width="23" style="505" customWidth="1"/>
    <col min="3" max="3" width="19.5703125" style="505" customWidth="1"/>
    <col min="4" max="4" width="10" style="505" customWidth="1"/>
    <col min="5" max="5" width="6.85546875" style="505" customWidth="1"/>
    <col min="6" max="6" width="6.5703125" style="505" customWidth="1"/>
    <col min="7" max="7" width="11.42578125" style="505" customWidth="1"/>
    <col min="8" max="8" width="7.140625" style="505" customWidth="1"/>
    <col min="9" max="9" width="9" style="505" customWidth="1"/>
    <col min="10" max="10" width="9.140625" style="505"/>
    <col min="11" max="11" width="15.5703125" style="505" customWidth="1"/>
    <col min="12" max="14" width="9.140625" style="505"/>
    <col min="15" max="15" width="8.85546875" style="504"/>
    <col min="16" max="16" width="12.85546875" style="503" bestFit="1" customWidth="1"/>
    <col min="17" max="17" width="12.7109375" style="503" bestFit="1" customWidth="1"/>
    <col min="18" max="19" width="12.140625" style="503" bestFit="1" customWidth="1"/>
    <col min="20" max="20" width="12.42578125" style="503" customWidth="1"/>
    <col min="21" max="22" width="8.85546875" style="503"/>
    <col min="23" max="26" width="8.85546875" style="504"/>
    <col min="27" max="256" width="9.140625" style="505"/>
    <col min="257" max="257" width="7.5703125" style="505" customWidth="1"/>
    <col min="258" max="258" width="17" style="505" customWidth="1"/>
    <col min="259" max="259" width="14.140625" style="505" customWidth="1"/>
    <col min="260" max="260" width="10" style="505" customWidth="1"/>
    <col min="261" max="261" width="6.28515625" style="505" customWidth="1"/>
    <col min="262" max="263" width="9.140625" style="505"/>
    <col min="264" max="264" width="6.7109375" style="505" customWidth="1"/>
    <col min="265" max="265" width="6.140625" style="505" customWidth="1"/>
    <col min="266" max="512" width="9.140625" style="505"/>
    <col min="513" max="513" width="7.5703125" style="505" customWidth="1"/>
    <col min="514" max="514" width="17" style="505" customWidth="1"/>
    <col min="515" max="515" width="14.140625" style="505" customWidth="1"/>
    <col min="516" max="516" width="10" style="505" customWidth="1"/>
    <col min="517" max="517" width="6.28515625" style="505" customWidth="1"/>
    <col min="518" max="519" width="9.140625" style="505"/>
    <col min="520" max="520" width="6.7109375" style="505" customWidth="1"/>
    <col min="521" max="521" width="6.140625" style="505" customWidth="1"/>
    <col min="522" max="768" width="9.140625" style="505"/>
    <col min="769" max="769" width="7.5703125" style="505" customWidth="1"/>
    <col min="770" max="770" width="17" style="505" customWidth="1"/>
    <col min="771" max="771" width="14.140625" style="505" customWidth="1"/>
    <col min="772" max="772" width="10" style="505" customWidth="1"/>
    <col min="773" max="773" width="6.28515625" style="505" customWidth="1"/>
    <col min="774" max="775" width="9.140625" style="505"/>
    <col min="776" max="776" width="6.7109375" style="505" customWidth="1"/>
    <col min="777" max="777" width="6.140625" style="505" customWidth="1"/>
    <col min="778" max="1024" width="9.140625" style="505"/>
    <col min="1025" max="1025" width="7.5703125" style="505" customWidth="1"/>
    <col min="1026" max="1026" width="17" style="505" customWidth="1"/>
    <col min="1027" max="1027" width="14.140625" style="505" customWidth="1"/>
    <col min="1028" max="1028" width="10" style="505" customWidth="1"/>
    <col min="1029" max="1029" width="6.28515625" style="505" customWidth="1"/>
    <col min="1030" max="1031" width="9.140625" style="505"/>
    <col min="1032" max="1032" width="6.7109375" style="505" customWidth="1"/>
    <col min="1033" max="1033" width="6.140625" style="505" customWidth="1"/>
    <col min="1034" max="1280" width="9.140625" style="505"/>
    <col min="1281" max="1281" width="7.5703125" style="505" customWidth="1"/>
    <col min="1282" max="1282" width="17" style="505" customWidth="1"/>
    <col min="1283" max="1283" width="14.140625" style="505" customWidth="1"/>
    <col min="1284" max="1284" width="10" style="505" customWidth="1"/>
    <col min="1285" max="1285" width="6.28515625" style="505" customWidth="1"/>
    <col min="1286" max="1287" width="9.140625" style="505"/>
    <col min="1288" max="1288" width="6.7109375" style="505" customWidth="1"/>
    <col min="1289" max="1289" width="6.140625" style="505" customWidth="1"/>
    <col min="1290" max="1536" width="9.140625" style="505"/>
    <col min="1537" max="1537" width="7.5703125" style="505" customWidth="1"/>
    <col min="1538" max="1538" width="17" style="505" customWidth="1"/>
    <col min="1539" max="1539" width="14.140625" style="505" customWidth="1"/>
    <col min="1540" max="1540" width="10" style="505" customWidth="1"/>
    <col min="1541" max="1541" width="6.28515625" style="505" customWidth="1"/>
    <col min="1542" max="1543" width="9.140625" style="505"/>
    <col min="1544" max="1544" width="6.7109375" style="505" customWidth="1"/>
    <col min="1545" max="1545" width="6.140625" style="505" customWidth="1"/>
    <col min="1546" max="1792" width="9.140625" style="505"/>
    <col min="1793" max="1793" width="7.5703125" style="505" customWidth="1"/>
    <col min="1794" max="1794" width="17" style="505" customWidth="1"/>
    <col min="1795" max="1795" width="14.140625" style="505" customWidth="1"/>
    <col min="1796" max="1796" width="10" style="505" customWidth="1"/>
    <col min="1797" max="1797" width="6.28515625" style="505" customWidth="1"/>
    <col min="1798" max="1799" width="9.140625" style="505"/>
    <col min="1800" max="1800" width="6.7109375" style="505" customWidth="1"/>
    <col min="1801" max="1801" width="6.140625" style="505" customWidth="1"/>
    <col min="1802" max="2048" width="9.140625" style="505"/>
    <col min="2049" max="2049" width="7.5703125" style="505" customWidth="1"/>
    <col min="2050" max="2050" width="17" style="505" customWidth="1"/>
    <col min="2051" max="2051" width="14.140625" style="505" customWidth="1"/>
    <col min="2052" max="2052" width="10" style="505" customWidth="1"/>
    <col min="2053" max="2053" width="6.28515625" style="505" customWidth="1"/>
    <col min="2054" max="2055" width="9.140625" style="505"/>
    <col min="2056" max="2056" width="6.7109375" style="505" customWidth="1"/>
    <col min="2057" max="2057" width="6.140625" style="505" customWidth="1"/>
    <col min="2058" max="2304" width="9.140625" style="505"/>
    <col min="2305" max="2305" width="7.5703125" style="505" customWidth="1"/>
    <col min="2306" max="2306" width="17" style="505" customWidth="1"/>
    <col min="2307" max="2307" width="14.140625" style="505" customWidth="1"/>
    <col min="2308" max="2308" width="10" style="505" customWidth="1"/>
    <col min="2309" max="2309" width="6.28515625" style="505" customWidth="1"/>
    <col min="2310" max="2311" width="9.140625" style="505"/>
    <col min="2312" max="2312" width="6.7109375" style="505" customWidth="1"/>
    <col min="2313" max="2313" width="6.140625" style="505" customWidth="1"/>
    <col min="2314" max="2560" width="9.140625" style="505"/>
    <col min="2561" max="2561" width="7.5703125" style="505" customWidth="1"/>
    <col min="2562" max="2562" width="17" style="505" customWidth="1"/>
    <col min="2563" max="2563" width="14.140625" style="505" customWidth="1"/>
    <col min="2564" max="2564" width="10" style="505" customWidth="1"/>
    <col min="2565" max="2565" width="6.28515625" style="505" customWidth="1"/>
    <col min="2566" max="2567" width="9.140625" style="505"/>
    <col min="2568" max="2568" width="6.7109375" style="505" customWidth="1"/>
    <col min="2569" max="2569" width="6.140625" style="505" customWidth="1"/>
    <col min="2570" max="2816" width="9.140625" style="505"/>
    <col min="2817" max="2817" width="7.5703125" style="505" customWidth="1"/>
    <col min="2818" max="2818" width="17" style="505" customWidth="1"/>
    <col min="2819" max="2819" width="14.140625" style="505" customWidth="1"/>
    <col min="2820" max="2820" width="10" style="505" customWidth="1"/>
    <col min="2821" max="2821" width="6.28515625" style="505" customWidth="1"/>
    <col min="2822" max="2823" width="9.140625" style="505"/>
    <col min="2824" max="2824" width="6.7109375" style="505" customWidth="1"/>
    <col min="2825" max="2825" width="6.140625" style="505" customWidth="1"/>
    <col min="2826" max="3072" width="9.140625" style="505"/>
    <col min="3073" max="3073" width="7.5703125" style="505" customWidth="1"/>
    <col min="3074" max="3074" width="17" style="505" customWidth="1"/>
    <col min="3075" max="3075" width="14.140625" style="505" customWidth="1"/>
    <col min="3076" max="3076" width="10" style="505" customWidth="1"/>
    <col min="3077" max="3077" width="6.28515625" style="505" customWidth="1"/>
    <col min="3078" max="3079" width="9.140625" style="505"/>
    <col min="3080" max="3080" width="6.7109375" style="505" customWidth="1"/>
    <col min="3081" max="3081" width="6.140625" style="505" customWidth="1"/>
    <col min="3082" max="3328" width="9.140625" style="505"/>
    <col min="3329" max="3329" width="7.5703125" style="505" customWidth="1"/>
    <col min="3330" max="3330" width="17" style="505" customWidth="1"/>
    <col min="3331" max="3331" width="14.140625" style="505" customWidth="1"/>
    <col min="3332" max="3332" width="10" style="505" customWidth="1"/>
    <col min="3333" max="3333" width="6.28515625" style="505" customWidth="1"/>
    <col min="3334" max="3335" width="9.140625" style="505"/>
    <col min="3336" max="3336" width="6.7109375" style="505" customWidth="1"/>
    <col min="3337" max="3337" width="6.140625" style="505" customWidth="1"/>
    <col min="3338" max="3584" width="9.140625" style="505"/>
    <col min="3585" max="3585" width="7.5703125" style="505" customWidth="1"/>
    <col min="3586" max="3586" width="17" style="505" customWidth="1"/>
    <col min="3587" max="3587" width="14.140625" style="505" customWidth="1"/>
    <col min="3588" max="3588" width="10" style="505" customWidth="1"/>
    <col min="3589" max="3589" width="6.28515625" style="505" customWidth="1"/>
    <col min="3590" max="3591" width="9.140625" style="505"/>
    <col min="3592" max="3592" width="6.7109375" style="505" customWidth="1"/>
    <col min="3593" max="3593" width="6.140625" style="505" customWidth="1"/>
    <col min="3594" max="3840" width="9.140625" style="505"/>
    <col min="3841" max="3841" width="7.5703125" style="505" customWidth="1"/>
    <col min="3842" max="3842" width="17" style="505" customWidth="1"/>
    <col min="3843" max="3843" width="14.140625" style="505" customWidth="1"/>
    <col min="3844" max="3844" width="10" style="505" customWidth="1"/>
    <col min="3845" max="3845" width="6.28515625" style="505" customWidth="1"/>
    <col min="3846" max="3847" width="9.140625" style="505"/>
    <col min="3848" max="3848" width="6.7109375" style="505" customWidth="1"/>
    <col min="3849" max="3849" width="6.140625" style="505" customWidth="1"/>
    <col min="3850" max="4096" width="9.140625" style="505"/>
    <col min="4097" max="4097" width="7.5703125" style="505" customWidth="1"/>
    <col min="4098" max="4098" width="17" style="505" customWidth="1"/>
    <col min="4099" max="4099" width="14.140625" style="505" customWidth="1"/>
    <col min="4100" max="4100" width="10" style="505" customWidth="1"/>
    <col min="4101" max="4101" width="6.28515625" style="505" customWidth="1"/>
    <col min="4102" max="4103" width="9.140625" style="505"/>
    <col min="4104" max="4104" width="6.7109375" style="505" customWidth="1"/>
    <col min="4105" max="4105" width="6.140625" style="505" customWidth="1"/>
    <col min="4106" max="4352" width="9.140625" style="505"/>
    <col min="4353" max="4353" width="7.5703125" style="505" customWidth="1"/>
    <col min="4354" max="4354" width="17" style="505" customWidth="1"/>
    <col min="4355" max="4355" width="14.140625" style="505" customWidth="1"/>
    <col min="4356" max="4356" width="10" style="505" customWidth="1"/>
    <col min="4357" max="4357" width="6.28515625" style="505" customWidth="1"/>
    <col min="4358" max="4359" width="9.140625" style="505"/>
    <col min="4360" max="4360" width="6.7109375" style="505" customWidth="1"/>
    <col min="4361" max="4361" width="6.140625" style="505" customWidth="1"/>
    <col min="4362" max="4608" width="9.140625" style="505"/>
    <col min="4609" max="4609" width="7.5703125" style="505" customWidth="1"/>
    <col min="4610" max="4610" width="17" style="505" customWidth="1"/>
    <col min="4611" max="4611" width="14.140625" style="505" customWidth="1"/>
    <col min="4612" max="4612" width="10" style="505" customWidth="1"/>
    <col min="4613" max="4613" width="6.28515625" style="505" customWidth="1"/>
    <col min="4614" max="4615" width="9.140625" style="505"/>
    <col min="4616" max="4616" width="6.7109375" style="505" customWidth="1"/>
    <col min="4617" max="4617" width="6.140625" style="505" customWidth="1"/>
    <col min="4618" max="4864" width="9.140625" style="505"/>
    <col min="4865" max="4865" width="7.5703125" style="505" customWidth="1"/>
    <col min="4866" max="4866" width="17" style="505" customWidth="1"/>
    <col min="4867" max="4867" width="14.140625" style="505" customWidth="1"/>
    <col min="4868" max="4868" width="10" style="505" customWidth="1"/>
    <col min="4869" max="4869" width="6.28515625" style="505" customWidth="1"/>
    <col min="4870" max="4871" width="9.140625" style="505"/>
    <col min="4872" max="4872" width="6.7109375" style="505" customWidth="1"/>
    <col min="4873" max="4873" width="6.140625" style="505" customWidth="1"/>
    <col min="4874" max="5120" width="9.140625" style="505"/>
    <col min="5121" max="5121" width="7.5703125" style="505" customWidth="1"/>
    <col min="5122" max="5122" width="17" style="505" customWidth="1"/>
    <col min="5123" max="5123" width="14.140625" style="505" customWidth="1"/>
    <col min="5124" max="5124" width="10" style="505" customWidth="1"/>
    <col min="5125" max="5125" width="6.28515625" style="505" customWidth="1"/>
    <col min="5126" max="5127" width="9.140625" style="505"/>
    <col min="5128" max="5128" width="6.7109375" style="505" customWidth="1"/>
    <col min="5129" max="5129" width="6.140625" style="505" customWidth="1"/>
    <col min="5130" max="5376" width="9.140625" style="505"/>
    <col min="5377" max="5377" width="7.5703125" style="505" customWidth="1"/>
    <col min="5378" max="5378" width="17" style="505" customWidth="1"/>
    <col min="5379" max="5379" width="14.140625" style="505" customWidth="1"/>
    <col min="5380" max="5380" width="10" style="505" customWidth="1"/>
    <col min="5381" max="5381" width="6.28515625" style="505" customWidth="1"/>
    <col min="5382" max="5383" width="9.140625" style="505"/>
    <col min="5384" max="5384" width="6.7109375" style="505" customWidth="1"/>
    <col min="5385" max="5385" width="6.140625" style="505" customWidth="1"/>
    <col min="5386" max="5632" width="9.140625" style="505"/>
    <col min="5633" max="5633" width="7.5703125" style="505" customWidth="1"/>
    <col min="5634" max="5634" width="17" style="505" customWidth="1"/>
    <col min="5635" max="5635" width="14.140625" style="505" customWidth="1"/>
    <col min="5636" max="5636" width="10" style="505" customWidth="1"/>
    <col min="5637" max="5637" width="6.28515625" style="505" customWidth="1"/>
    <col min="5638" max="5639" width="9.140625" style="505"/>
    <col min="5640" max="5640" width="6.7109375" style="505" customWidth="1"/>
    <col min="5641" max="5641" width="6.140625" style="505" customWidth="1"/>
    <col min="5642" max="5888" width="9.140625" style="505"/>
    <col min="5889" max="5889" width="7.5703125" style="505" customWidth="1"/>
    <col min="5890" max="5890" width="17" style="505" customWidth="1"/>
    <col min="5891" max="5891" width="14.140625" style="505" customWidth="1"/>
    <col min="5892" max="5892" width="10" style="505" customWidth="1"/>
    <col min="5893" max="5893" width="6.28515625" style="505" customWidth="1"/>
    <col min="5894" max="5895" width="9.140625" style="505"/>
    <col min="5896" max="5896" width="6.7109375" style="505" customWidth="1"/>
    <col min="5897" max="5897" width="6.140625" style="505" customWidth="1"/>
    <col min="5898" max="6144" width="9.140625" style="505"/>
    <col min="6145" max="6145" width="7.5703125" style="505" customWidth="1"/>
    <col min="6146" max="6146" width="17" style="505" customWidth="1"/>
    <col min="6147" max="6147" width="14.140625" style="505" customWidth="1"/>
    <col min="6148" max="6148" width="10" style="505" customWidth="1"/>
    <col min="6149" max="6149" width="6.28515625" style="505" customWidth="1"/>
    <col min="6150" max="6151" width="9.140625" style="505"/>
    <col min="6152" max="6152" width="6.7109375" style="505" customWidth="1"/>
    <col min="6153" max="6153" width="6.140625" style="505" customWidth="1"/>
    <col min="6154" max="6400" width="9.140625" style="505"/>
    <col min="6401" max="6401" width="7.5703125" style="505" customWidth="1"/>
    <col min="6402" max="6402" width="17" style="505" customWidth="1"/>
    <col min="6403" max="6403" width="14.140625" style="505" customWidth="1"/>
    <col min="6404" max="6404" width="10" style="505" customWidth="1"/>
    <col min="6405" max="6405" width="6.28515625" style="505" customWidth="1"/>
    <col min="6406" max="6407" width="9.140625" style="505"/>
    <col min="6408" max="6408" width="6.7109375" style="505" customWidth="1"/>
    <col min="6409" max="6409" width="6.140625" style="505" customWidth="1"/>
    <col min="6410" max="6656" width="9.140625" style="505"/>
    <col min="6657" max="6657" width="7.5703125" style="505" customWidth="1"/>
    <col min="6658" max="6658" width="17" style="505" customWidth="1"/>
    <col min="6659" max="6659" width="14.140625" style="505" customWidth="1"/>
    <col min="6660" max="6660" width="10" style="505" customWidth="1"/>
    <col min="6661" max="6661" width="6.28515625" style="505" customWidth="1"/>
    <col min="6662" max="6663" width="9.140625" style="505"/>
    <col min="6664" max="6664" width="6.7109375" style="505" customWidth="1"/>
    <col min="6665" max="6665" width="6.140625" style="505" customWidth="1"/>
    <col min="6666" max="6912" width="9.140625" style="505"/>
    <col min="6913" max="6913" width="7.5703125" style="505" customWidth="1"/>
    <col min="6914" max="6914" width="17" style="505" customWidth="1"/>
    <col min="6915" max="6915" width="14.140625" style="505" customWidth="1"/>
    <col min="6916" max="6916" width="10" style="505" customWidth="1"/>
    <col min="6917" max="6917" width="6.28515625" style="505" customWidth="1"/>
    <col min="6918" max="6919" width="9.140625" style="505"/>
    <col min="6920" max="6920" width="6.7109375" style="505" customWidth="1"/>
    <col min="6921" max="6921" width="6.140625" style="505" customWidth="1"/>
    <col min="6922" max="7168" width="9.140625" style="505"/>
    <col min="7169" max="7169" width="7.5703125" style="505" customWidth="1"/>
    <col min="7170" max="7170" width="17" style="505" customWidth="1"/>
    <col min="7171" max="7171" width="14.140625" style="505" customWidth="1"/>
    <col min="7172" max="7172" width="10" style="505" customWidth="1"/>
    <col min="7173" max="7173" width="6.28515625" style="505" customWidth="1"/>
    <col min="7174" max="7175" width="9.140625" style="505"/>
    <col min="7176" max="7176" width="6.7109375" style="505" customWidth="1"/>
    <col min="7177" max="7177" width="6.140625" style="505" customWidth="1"/>
    <col min="7178" max="7424" width="9.140625" style="505"/>
    <col min="7425" max="7425" width="7.5703125" style="505" customWidth="1"/>
    <col min="7426" max="7426" width="17" style="505" customWidth="1"/>
    <col min="7427" max="7427" width="14.140625" style="505" customWidth="1"/>
    <col min="7428" max="7428" width="10" style="505" customWidth="1"/>
    <col min="7429" max="7429" width="6.28515625" style="505" customWidth="1"/>
    <col min="7430" max="7431" width="9.140625" style="505"/>
    <col min="7432" max="7432" width="6.7109375" style="505" customWidth="1"/>
    <col min="7433" max="7433" width="6.140625" style="505" customWidth="1"/>
    <col min="7434" max="7680" width="9.140625" style="505"/>
    <col min="7681" max="7681" width="7.5703125" style="505" customWidth="1"/>
    <col min="7682" max="7682" width="17" style="505" customWidth="1"/>
    <col min="7683" max="7683" width="14.140625" style="505" customWidth="1"/>
    <col min="7684" max="7684" width="10" style="505" customWidth="1"/>
    <col min="7685" max="7685" width="6.28515625" style="505" customWidth="1"/>
    <col min="7686" max="7687" width="9.140625" style="505"/>
    <col min="7688" max="7688" width="6.7109375" style="505" customWidth="1"/>
    <col min="7689" max="7689" width="6.140625" style="505" customWidth="1"/>
    <col min="7690" max="7936" width="9.140625" style="505"/>
    <col min="7937" max="7937" width="7.5703125" style="505" customWidth="1"/>
    <col min="7938" max="7938" width="17" style="505" customWidth="1"/>
    <col min="7939" max="7939" width="14.140625" style="505" customWidth="1"/>
    <col min="7940" max="7940" width="10" style="505" customWidth="1"/>
    <col min="7941" max="7941" width="6.28515625" style="505" customWidth="1"/>
    <col min="7942" max="7943" width="9.140625" style="505"/>
    <col min="7944" max="7944" width="6.7109375" style="505" customWidth="1"/>
    <col min="7945" max="7945" width="6.140625" style="505" customWidth="1"/>
    <col min="7946" max="8192" width="9.140625" style="505"/>
    <col min="8193" max="8193" width="7.5703125" style="505" customWidth="1"/>
    <col min="8194" max="8194" width="17" style="505" customWidth="1"/>
    <col min="8195" max="8195" width="14.140625" style="505" customWidth="1"/>
    <col min="8196" max="8196" width="10" style="505" customWidth="1"/>
    <col min="8197" max="8197" width="6.28515625" style="505" customWidth="1"/>
    <col min="8198" max="8199" width="9.140625" style="505"/>
    <col min="8200" max="8200" width="6.7109375" style="505" customWidth="1"/>
    <col min="8201" max="8201" width="6.140625" style="505" customWidth="1"/>
    <col min="8202" max="8448" width="9.140625" style="505"/>
    <col min="8449" max="8449" width="7.5703125" style="505" customWidth="1"/>
    <col min="8450" max="8450" width="17" style="505" customWidth="1"/>
    <col min="8451" max="8451" width="14.140625" style="505" customWidth="1"/>
    <col min="8452" max="8452" width="10" style="505" customWidth="1"/>
    <col min="8453" max="8453" width="6.28515625" style="505" customWidth="1"/>
    <col min="8454" max="8455" width="9.140625" style="505"/>
    <col min="8456" max="8456" width="6.7109375" style="505" customWidth="1"/>
    <col min="8457" max="8457" width="6.140625" style="505" customWidth="1"/>
    <col min="8458" max="8704" width="9.140625" style="505"/>
    <col min="8705" max="8705" width="7.5703125" style="505" customWidth="1"/>
    <col min="8706" max="8706" width="17" style="505" customWidth="1"/>
    <col min="8707" max="8707" width="14.140625" style="505" customWidth="1"/>
    <col min="8708" max="8708" width="10" style="505" customWidth="1"/>
    <col min="8709" max="8709" width="6.28515625" style="505" customWidth="1"/>
    <col min="8710" max="8711" width="9.140625" style="505"/>
    <col min="8712" max="8712" width="6.7109375" style="505" customWidth="1"/>
    <col min="8713" max="8713" width="6.140625" style="505" customWidth="1"/>
    <col min="8714" max="8960" width="9.140625" style="505"/>
    <col min="8961" max="8961" width="7.5703125" style="505" customWidth="1"/>
    <col min="8962" max="8962" width="17" style="505" customWidth="1"/>
    <col min="8963" max="8963" width="14.140625" style="505" customWidth="1"/>
    <col min="8964" max="8964" width="10" style="505" customWidth="1"/>
    <col min="8965" max="8965" width="6.28515625" style="505" customWidth="1"/>
    <col min="8966" max="8967" width="9.140625" style="505"/>
    <col min="8968" max="8968" width="6.7109375" style="505" customWidth="1"/>
    <col min="8969" max="8969" width="6.140625" style="505" customWidth="1"/>
    <col min="8970" max="9216" width="9.140625" style="505"/>
    <col min="9217" max="9217" width="7.5703125" style="505" customWidth="1"/>
    <col min="9218" max="9218" width="17" style="505" customWidth="1"/>
    <col min="9219" max="9219" width="14.140625" style="505" customWidth="1"/>
    <col min="9220" max="9220" width="10" style="505" customWidth="1"/>
    <col min="9221" max="9221" width="6.28515625" style="505" customWidth="1"/>
    <col min="9222" max="9223" width="9.140625" style="505"/>
    <col min="9224" max="9224" width="6.7109375" style="505" customWidth="1"/>
    <col min="9225" max="9225" width="6.140625" style="505" customWidth="1"/>
    <col min="9226" max="9472" width="9.140625" style="505"/>
    <col min="9473" max="9473" width="7.5703125" style="505" customWidth="1"/>
    <col min="9474" max="9474" width="17" style="505" customWidth="1"/>
    <col min="9475" max="9475" width="14.140625" style="505" customWidth="1"/>
    <col min="9476" max="9476" width="10" style="505" customWidth="1"/>
    <col min="9477" max="9477" width="6.28515625" style="505" customWidth="1"/>
    <col min="9478" max="9479" width="9.140625" style="505"/>
    <col min="9480" max="9480" width="6.7109375" style="505" customWidth="1"/>
    <col min="9481" max="9481" width="6.140625" style="505" customWidth="1"/>
    <col min="9482" max="9728" width="9.140625" style="505"/>
    <col min="9729" max="9729" width="7.5703125" style="505" customWidth="1"/>
    <col min="9730" max="9730" width="17" style="505" customWidth="1"/>
    <col min="9731" max="9731" width="14.140625" style="505" customWidth="1"/>
    <col min="9732" max="9732" width="10" style="505" customWidth="1"/>
    <col min="9733" max="9733" width="6.28515625" style="505" customWidth="1"/>
    <col min="9734" max="9735" width="9.140625" style="505"/>
    <col min="9736" max="9736" width="6.7109375" style="505" customWidth="1"/>
    <col min="9737" max="9737" width="6.140625" style="505" customWidth="1"/>
    <col min="9738" max="9984" width="9.140625" style="505"/>
    <col min="9985" max="9985" width="7.5703125" style="505" customWidth="1"/>
    <col min="9986" max="9986" width="17" style="505" customWidth="1"/>
    <col min="9987" max="9987" width="14.140625" style="505" customWidth="1"/>
    <col min="9988" max="9988" width="10" style="505" customWidth="1"/>
    <col min="9989" max="9989" width="6.28515625" style="505" customWidth="1"/>
    <col min="9990" max="9991" width="9.140625" style="505"/>
    <col min="9992" max="9992" width="6.7109375" style="505" customWidth="1"/>
    <col min="9993" max="9993" width="6.140625" style="505" customWidth="1"/>
    <col min="9994" max="10240" width="9.140625" style="505"/>
    <col min="10241" max="10241" width="7.5703125" style="505" customWidth="1"/>
    <col min="10242" max="10242" width="17" style="505" customWidth="1"/>
    <col min="10243" max="10243" width="14.140625" style="505" customWidth="1"/>
    <col min="10244" max="10244" width="10" style="505" customWidth="1"/>
    <col min="10245" max="10245" width="6.28515625" style="505" customWidth="1"/>
    <col min="10246" max="10247" width="9.140625" style="505"/>
    <col min="10248" max="10248" width="6.7109375" style="505" customWidth="1"/>
    <col min="10249" max="10249" width="6.140625" style="505" customWidth="1"/>
    <col min="10250" max="10496" width="9.140625" style="505"/>
    <col min="10497" max="10497" width="7.5703125" style="505" customWidth="1"/>
    <col min="10498" max="10498" width="17" style="505" customWidth="1"/>
    <col min="10499" max="10499" width="14.140625" style="505" customWidth="1"/>
    <col min="10500" max="10500" width="10" style="505" customWidth="1"/>
    <col min="10501" max="10501" width="6.28515625" style="505" customWidth="1"/>
    <col min="10502" max="10503" width="9.140625" style="505"/>
    <col min="10504" max="10504" width="6.7109375" style="505" customWidth="1"/>
    <col min="10505" max="10505" width="6.140625" style="505" customWidth="1"/>
    <col min="10506" max="10752" width="9.140625" style="505"/>
    <col min="10753" max="10753" width="7.5703125" style="505" customWidth="1"/>
    <col min="10754" max="10754" width="17" style="505" customWidth="1"/>
    <col min="10755" max="10755" width="14.140625" style="505" customWidth="1"/>
    <col min="10756" max="10756" width="10" style="505" customWidth="1"/>
    <col min="10757" max="10757" width="6.28515625" style="505" customWidth="1"/>
    <col min="10758" max="10759" width="9.140625" style="505"/>
    <col min="10760" max="10760" width="6.7109375" style="505" customWidth="1"/>
    <col min="10761" max="10761" width="6.140625" style="505" customWidth="1"/>
    <col min="10762" max="11008" width="9.140625" style="505"/>
    <col min="11009" max="11009" width="7.5703125" style="505" customWidth="1"/>
    <col min="11010" max="11010" width="17" style="505" customWidth="1"/>
    <col min="11011" max="11011" width="14.140625" style="505" customWidth="1"/>
    <col min="11012" max="11012" width="10" style="505" customWidth="1"/>
    <col min="11013" max="11013" width="6.28515625" style="505" customWidth="1"/>
    <col min="11014" max="11015" width="9.140625" style="505"/>
    <col min="11016" max="11016" width="6.7109375" style="505" customWidth="1"/>
    <col min="11017" max="11017" width="6.140625" style="505" customWidth="1"/>
    <col min="11018" max="11264" width="9.140625" style="505"/>
    <col min="11265" max="11265" width="7.5703125" style="505" customWidth="1"/>
    <col min="11266" max="11266" width="17" style="505" customWidth="1"/>
    <col min="11267" max="11267" width="14.140625" style="505" customWidth="1"/>
    <col min="11268" max="11268" width="10" style="505" customWidth="1"/>
    <col min="11269" max="11269" width="6.28515625" style="505" customWidth="1"/>
    <col min="11270" max="11271" width="9.140625" style="505"/>
    <col min="11272" max="11272" width="6.7109375" style="505" customWidth="1"/>
    <col min="11273" max="11273" width="6.140625" style="505" customWidth="1"/>
    <col min="11274" max="11520" width="9.140625" style="505"/>
    <col min="11521" max="11521" width="7.5703125" style="505" customWidth="1"/>
    <col min="11522" max="11522" width="17" style="505" customWidth="1"/>
    <col min="11523" max="11523" width="14.140625" style="505" customWidth="1"/>
    <col min="11524" max="11524" width="10" style="505" customWidth="1"/>
    <col min="11525" max="11525" width="6.28515625" style="505" customWidth="1"/>
    <col min="11526" max="11527" width="9.140625" style="505"/>
    <col min="11528" max="11528" width="6.7109375" style="505" customWidth="1"/>
    <col min="11529" max="11529" width="6.140625" style="505" customWidth="1"/>
    <col min="11530" max="11776" width="9.140625" style="505"/>
    <col min="11777" max="11777" width="7.5703125" style="505" customWidth="1"/>
    <col min="11778" max="11778" width="17" style="505" customWidth="1"/>
    <col min="11779" max="11779" width="14.140625" style="505" customWidth="1"/>
    <col min="11780" max="11780" width="10" style="505" customWidth="1"/>
    <col min="11781" max="11781" width="6.28515625" style="505" customWidth="1"/>
    <col min="11782" max="11783" width="9.140625" style="505"/>
    <col min="11784" max="11784" width="6.7109375" style="505" customWidth="1"/>
    <col min="11785" max="11785" width="6.140625" style="505" customWidth="1"/>
    <col min="11786" max="12032" width="9.140625" style="505"/>
    <col min="12033" max="12033" width="7.5703125" style="505" customWidth="1"/>
    <col min="12034" max="12034" width="17" style="505" customWidth="1"/>
    <col min="12035" max="12035" width="14.140625" style="505" customWidth="1"/>
    <col min="12036" max="12036" width="10" style="505" customWidth="1"/>
    <col min="12037" max="12037" width="6.28515625" style="505" customWidth="1"/>
    <col min="12038" max="12039" width="9.140625" style="505"/>
    <col min="12040" max="12040" width="6.7109375" style="505" customWidth="1"/>
    <col min="12041" max="12041" width="6.140625" style="505" customWidth="1"/>
    <col min="12042" max="12288" width="9.140625" style="505"/>
    <col min="12289" max="12289" width="7.5703125" style="505" customWidth="1"/>
    <col min="12290" max="12290" width="17" style="505" customWidth="1"/>
    <col min="12291" max="12291" width="14.140625" style="505" customWidth="1"/>
    <col min="12292" max="12292" width="10" style="505" customWidth="1"/>
    <col min="12293" max="12293" width="6.28515625" style="505" customWidth="1"/>
    <col min="12294" max="12295" width="9.140625" style="505"/>
    <col min="12296" max="12296" width="6.7109375" style="505" customWidth="1"/>
    <col min="12297" max="12297" width="6.140625" style="505" customWidth="1"/>
    <col min="12298" max="12544" width="9.140625" style="505"/>
    <col min="12545" max="12545" width="7.5703125" style="505" customWidth="1"/>
    <col min="12546" max="12546" width="17" style="505" customWidth="1"/>
    <col min="12547" max="12547" width="14.140625" style="505" customWidth="1"/>
    <col min="12548" max="12548" width="10" style="505" customWidth="1"/>
    <col min="12549" max="12549" width="6.28515625" style="505" customWidth="1"/>
    <col min="12550" max="12551" width="9.140625" style="505"/>
    <col min="12552" max="12552" width="6.7109375" style="505" customWidth="1"/>
    <col min="12553" max="12553" width="6.140625" style="505" customWidth="1"/>
    <col min="12554" max="12800" width="9.140625" style="505"/>
    <col min="12801" max="12801" width="7.5703125" style="505" customWidth="1"/>
    <col min="12802" max="12802" width="17" style="505" customWidth="1"/>
    <col min="12803" max="12803" width="14.140625" style="505" customWidth="1"/>
    <col min="12804" max="12804" width="10" style="505" customWidth="1"/>
    <col min="12805" max="12805" width="6.28515625" style="505" customWidth="1"/>
    <col min="12806" max="12807" width="9.140625" style="505"/>
    <col min="12808" max="12808" width="6.7109375" style="505" customWidth="1"/>
    <col min="12809" max="12809" width="6.140625" style="505" customWidth="1"/>
    <col min="12810" max="13056" width="9.140625" style="505"/>
    <col min="13057" max="13057" width="7.5703125" style="505" customWidth="1"/>
    <col min="13058" max="13058" width="17" style="505" customWidth="1"/>
    <col min="13059" max="13059" width="14.140625" style="505" customWidth="1"/>
    <col min="13060" max="13060" width="10" style="505" customWidth="1"/>
    <col min="13061" max="13061" width="6.28515625" style="505" customWidth="1"/>
    <col min="13062" max="13063" width="9.140625" style="505"/>
    <col min="13064" max="13064" width="6.7109375" style="505" customWidth="1"/>
    <col min="13065" max="13065" width="6.140625" style="505" customWidth="1"/>
    <col min="13066" max="13312" width="9.140625" style="505"/>
    <col min="13313" max="13313" width="7.5703125" style="505" customWidth="1"/>
    <col min="13314" max="13314" width="17" style="505" customWidth="1"/>
    <col min="13315" max="13315" width="14.140625" style="505" customWidth="1"/>
    <col min="13316" max="13316" width="10" style="505" customWidth="1"/>
    <col min="13317" max="13317" width="6.28515625" style="505" customWidth="1"/>
    <col min="13318" max="13319" width="9.140625" style="505"/>
    <col min="13320" max="13320" width="6.7109375" style="505" customWidth="1"/>
    <col min="13321" max="13321" width="6.140625" style="505" customWidth="1"/>
    <col min="13322" max="13568" width="9.140625" style="505"/>
    <col min="13569" max="13569" width="7.5703125" style="505" customWidth="1"/>
    <col min="13570" max="13570" width="17" style="505" customWidth="1"/>
    <col min="13571" max="13571" width="14.140625" style="505" customWidth="1"/>
    <col min="13572" max="13572" width="10" style="505" customWidth="1"/>
    <col min="13573" max="13573" width="6.28515625" style="505" customWidth="1"/>
    <col min="13574" max="13575" width="9.140625" style="505"/>
    <col min="13576" max="13576" width="6.7109375" style="505" customWidth="1"/>
    <col min="13577" max="13577" width="6.140625" style="505" customWidth="1"/>
    <col min="13578" max="13824" width="9.140625" style="505"/>
    <col min="13825" max="13825" width="7.5703125" style="505" customWidth="1"/>
    <col min="13826" max="13826" width="17" style="505" customWidth="1"/>
    <col min="13827" max="13827" width="14.140625" style="505" customWidth="1"/>
    <col min="13828" max="13828" width="10" style="505" customWidth="1"/>
    <col min="13829" max="13829" width="6.28515625" style="505" customWidth="1"/>
    <col min="13830" max="13831" width="9.140625" style="505"/>
    <col min="13832" max="13832" width="6.7109375" style="505" customWidth="1"/>
    <col min="13833" max="13833" width="6.140625" style="505" customWidth="1"/>
    <col min="13834" max="14080" width="9.140625" style="505"/>
    <col min="14081" max="14081" width="7.5703125" style="505" customWidth="1"/>
    <col min="14082" max="14082" width="17" style="505" customWidth="1"/>
    <col min="14083" max="14083" width="14.140625" style="505" customWidth="1"/>
    <col min="14084" max="14084" width="10" style="505" customWidth="1"/>
    <col min="14085" max="14085" width="6.28515625" style="505" customWidth="1"/>
    <col min="14086" max="14087" width="9.140625" style="505"/>
    <col min="14088" max="14088" width="6.7109375" style="505" customWidth="1"/>
    <col min="14089" max="14089" width="6.140625" style="505" customWidth="1"/>
    <col min="14090" max="14336" width="9.140625" style="505"/>
    <col min="14337" max="14337" width="7.5703125" style="505" customWidth="1"/>
    <col min="14338" max="14338" width="17" style="505" customWidth="1"/>
    <col min="14339" max="14339" width="14.140625" style="505" customWidth="1"/>
    <col min="14340" max="14340" width="10" style="505" customWidth="1"/>
    <col min="14341" max="14341" width="6.28515625" style="505" customWidth="1"/>
    <col min="14342" max="14343" width="9.140625" style="505"/>
    <col min="14344" max="14344" width="6.7109375" style="505" customWidth="1"/>
    <col min="14345" max="14345" width="6.140625" style="505" customWidth="1"/>
    <col min="14346" max="14592" width="9.140625" style="505"/>
    <col min="14593" max="14593" width="7.5703125" style="505" customWidth="1"/>
    <col min="14594" max="14594" width="17" style="505" customWidth="1"/>
    <col min="14595" max="14595" width="14.140625" style="505" customWidth="1"/>
    <col min="14596" max="14596" width="10" style="505" customWidth="1"/>
    <col min="14597" max="14597" width="6.28515625" style="505" customWidth="1"/>
    <col min="14598" max="14599" width="9.140625" style="505"/>
    <col min="14600" max="14600" width="6.7109375" style="505" customWidth="1"/>
    <col min="14601" max="14601" width="6.140625" style="505" customWidth="1"/>
    <col min="14602" max="14848" width="9.140625" style="505"/>
    <col min="14849" max="14849" width="7.5703125" style="505" customWidth="1"/>
    <col min="14850" max="14850" width="17" style="505" customWidth="1"/>
    <col min="14851" max="14851" width="14.140625" style="505" customWidth="1"/>
    <col min="14852" max="14852" width="10" style="505" customWidth="1"/>
    <col min="14853" max="14853" width="6.28515625" style="505" customWidth="1"/>
    <col min="14854" max="14855" width="9.140625" style="505"/>
    <col min="14856" max="14856" width="6.7109375" style="505" customWidth="1"/>
    <col min="14857" max="14857" width="6.140625" style="505" customWidth="1"/>
    <col min="14858" max="15104" width="9.140625" style="505"/>
    <col min="15105" max="15105" width="7.5703125" style="505" customWidth="1"/>
    <col min="15106" max="15106" width="17" style="505" customWidth="1"/>
    <col min="15107" max="15107" width="14.140625" style="505" customWidth="1"/>
    <col min="15108" max="15108" width="10" style="505" customWidth="1"/>
    <col min="15109" max="15109" width="6.28515625" style="505" customWidth="1"/>
    <col min="15110" max="15111" width="9.140625" style="505"/>
    <col min="15112" max="15112" width="6.7109375" style="505" customWidth="1"/>
    <col min="15113" max="15113" width="6.140625" style="505" customWidth="1"/>
    <col min="15114" max="15360" width="9.140625" style="505"/>
    <col min="15361" max="15361" width="7.5703125" style="505" customWidth="1"/>
    <col min="15362" max="15362" width="17" style="505" customWidth="1"/>
    <col min="15363" max="15363" width="14.140625" style="505" customWidth="1"/>
    <col min="15364" max="15364" width="10" style="505" customWidth="1"/>
    <col min="15365" max="15365" width="6.28515625" style="505" customWidth="1"/>
    <col min="15366" max="15367" width="9.140625" style="505"/>
    <col min="15368" max="15368" width="6.7109375" style="505" customWidth="1"/>
    <col min="15369" max="15369" width="6.140625" style="505" customWidth="1"/>
    <col min="15370" max="15616" width="9.140625" style="505"/>
    <col min="15617" max="15617" width="7.5703125" style="505" customWidth="1"/>
    <col min="15618" max="15618" width="17" style="505" customWidth="1"/>
    <col min="15619" max="15619" width="14.140625" style="505" customWidth="1"/>
    <col min="15620" max="15620" width="10" style="505" customWidth="1"/>
    <col min="15621" max="15621" width="6.28515625" style="505" customWidth="1"/>
    <col min="15622" max="15623" width="9.140625" style="505"/>
    <col min="15624" max="15624" width="6.7109375" style="505" customWidth="1"/>
    <col min="15625" max="15625" width="6.140625" style="505" customWidth="1"/>
    <col min="15626" max="15872" width="9.140625" style="505"/>
    <col min="15873" max="15873" width="7.5703125" style="505" customWidth="1"/>
    <col min="15874" max="15874" width="17" style="505" customWidth="1"/>
    <col min="15875" max="15875" width="14.140625" style="505" customWidth="1"/>
    <col min="15876" max="15876" width="10" style="505" customWidth="1"/>
    <col min="15877" max="15877" width="6.28515625" style="505" customWidth="1"/>
    <col min="15878" max="15879" width="9.140625" style="505"/>
    <col min="15880" max="15880" width="6.7109375" style="505" customWidth="1"/>
    <col min="15881" max="15881" width="6.140625" style="505" customWidth="1"/>
    <col min="15882" max="16128" width="9.140625" style="505"/>
    <col min="16129" max="16129" width="7.5703125" style="505" customWidth="1"/>
    <col min="16130" max="16130" width="17" style="505" customWidth="1"/>
    <col min="16131" max="16131" width="14.140625" style="505" customWidth="1"/>
    <col min="16132" max="16132" width="10" style="505" customWidth="1"/>
    <col min="16133" max="16133" width="6.28515625" style="505" customWidth="1"/>
    <col min="16134" max="16135" width="9.140625" style="505"/>
    <col min="16136" max="16136" width="6.7109375" style="505" customWidth="1"/>
    <col min="16137" max="16137" width="6.140625" style="505" customWidth="1"/>
    <col min="16138" max="16384" width="9.140625" style="505"/>
  </cols>
  <sheetData>
    <row r="1" spans="1:26" s="486" customFormat="1" ht="23.25">
      <c r="A1" s="484" t="s">
        <v>10</v>
      </c>
      <c r="B1" s="484"/>
      <c r="C1" s="484"/>
      <c r="D1" s="484"/>
      <c r="E1" s="484"/>
      <c r="F1" s="484"/>
      <c r="G1" s="484"/>
      <c r="H1" s="484"/>
      <c r="I1" s="484"/>
      <c r="J1" s="120"/>
      <c r="K1" s="120"/>
      <c r="L1" s="119" t="s">
        <v>336</v>
      </c>
      <c r="M1" s="120"/>
      <c r="N1" s="120"/>
      <c r="O1" s="121"/>
      <c r="P1" s="122"/>
      <c r="Q1" s="123"/>
      <c r="R1" s="123"/>
      <c r="S1" s="123"/>
      <c r="T1" s="123"/>
      <c r="U1" s="123"/>
      <c r="V1" s="123"/>
      <c r="W1" s="485"/>
      <c r="X1" s="485"/>
      <c r="Y1" s="485"/>
      <c r="Z1" s="485"/>
    </row>
    <row r="2" spans="1:26" s="486" customFormat="1" ht="15" customHeight="1">
      <c r="B2" s="487" t="s">
        <v>1</v>
      </c>
      <c r="C2" s="488" t="str">
        <f>'Startovní listina'!C2</f>
        <v>STARTOVAKA RALLY OBEDIENCE</v>
      </c>
      <c r="D2" s="489"/>
      <c r="E2" s="489"/>
      <c r="F2" s="489"/>
      <c r="G2" s="490"/>
      <c r="H2" s="491"/>
      <c r="I2" s="491"/>
      <c r="K2" s="127" t="s">
        <v>347</v>
      </c>
      <c r="L2" s="145" t="s">
        <v>348</v>
      </c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485"/>
      <c r="X2" s="485"/>
      <c r="Y2" s="485"/>
      <c r="Z2" s="485"/>
    </row>
    <row r="3" spans="1:26" s="486" customFormat="1" ht="3" customHeight="1">
      <c r="B3" s="492"/>
      <c r="C3" s="492"/>
      <c r="D3" s="492"/>
      <c r="E3" s="492"/>
      <c r="F3" s="492"/>
      <c r="G3" s="492"/>
      <c r="H3" s="492"/>
      <c r="I3" s="492"/>
      <c r="K3" s="128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485"/>
      <c r="X3" s="485"/>
      <c r="Y3" s="485"/>
      <c r="Z3" s="485"/>
    </row>
    <row r="4" spans="1:26" s="486" customFormat="1">
      <c r="B4" s="487" t="s">
        <v>2</v>
      </c>
      <c r="C4" s="488" t="str">
        <f>'Startovní listina'!C4</f>
        <v>OBEDIENCE KLUB ČR</v>
      </c>
      <c r="D4" s="489"/>
      <c r="E4" s="489"/>
      <c r="F4" s="489"/>
      <c r="G4" s="490"/>
      <c r="H4" s="493"/>
      <c r="I4" s="493"/>
      <c r="K4" s="129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485"/>
      <c r="X4" s="485"/>
      <c r="Y4" s="485"/>
      <c r="Z4" s="485"/>
    </row>
    <row r="5" spans="1:26" s="486" customFormat="1" ht="2.25" customHeight="1">
      <c r="B5" s="494"/>
      <c r="C5" s="495"/>
      <c r="D5" s="492"/>
      <c r="E5" s="492"/>
      <c r="F5" s="492"/>
      <c r="G5" s="492"/>
      <c r="H5" s="492"/>
      <c r="I5" s="492"/>
      <c r="K5" s="128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485"/>
      <c r="X5" s="485"/>
      <c r="Y5" s="485"/>
      <c r="Z5" s="485"/>
    </row>
    <row r="6" spans="1:26" s="486" customFormat="1">
      <c r="B6" s="487" t="s">
        <v>3</v>
      </c>
      <c r="C6" s="488" t="str">
        <f>'Startovní listina'!C6</f>
        <v>PC</v>
      </c>
      <c r="D6" s="489"/>
      <c r="E6" s="489"/>
      <c r="F6" s="489"/>
      <c r="G6" s="490"/>
      <c r="H6" s="491"/>
      <c r="I6" s="491"/>
      <c r="K6" s="128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485"/>
      <c r="X6" s="485"/>
      <c r="Y6" s="485"/>
      <c r="Z6" s="485"/>
    </row>
    <row r="7" spans="1:26" s="486" customFormat="1" ht="3" customHeight="1">
      <c r="B7" s="494"/>
      <c r="C7" s="495"/>
      <c r="D7" s="492"/>
      <c r="E7" s="492"/>
      <c r="F7" s="492"/>
      <c r="G7" s="492"/>
      <c r="H7" s="492"/>
      <c r="I7" s="492"/>
      <c r="K7" s="128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485"/>
      <c r="X7" s="485"/>
      <c r="Y7" s="485"/>
      <c r="Z7" s="485"/>
    </row>
    <row r="8" spans="1:26" s="486" customFormat="1">
      <c r="B8" s="487" t="s">
        <v>4</v>
      </c>
      <c r="C8" s="496">
        <f>'Startovní listina'!C8</f>
        <v>45145</v>
      </c>
      <c r="D8" s="497"/>
      <c r="E8" s="497"/>
      <c r="F8" s="497"/>
      <c r="G8" s="498"/>
      <c r="H8" s="491"/>
      <c r="I8" s="491"/>
      <c r="K8" s="128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485"/>
      <c r="X8" s="485"/>
      <c r="Y8" s="485"/>
      <c r="Z8" s="485"/>
    </row>
    <row r="9" spans="1:26" s="486" customFormat="1" ht="2.25" customHeight="1" thickBot="1">
      <c r="B9" s="494"/>
      <c r="C9" s="495"/>
      <c r="D9" s="492"/>
      <c r="E9" s="492"/>
      <c r="F9" s="492"/>
      <c r="G9" s="492"/>
      <c r="H9" s="492"/>
      <c r="I9" s="492"/>
      <c r="K9" s="128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485"/>
      <c r="X9" s="485"/>
      <c r="Y9" s="485"/>
      <c r="Z9" s="485"/>
    </row>
    <row r="10" spans="1:26" s="486" customFormat="1" ht="15.75" thickBot="1">
      <c r="B10" s="487" t="s">
        <v>5</v>
      </c>
      <c r="C10" s="488" t="str">
        <f>'Startovní listina'!C10</f>
        <v>Jana Nováková</v>
      </c>
      <c r="D10" s="489"/>
      <c r="E10" s="489"/>
      <c r="F10" s="489"/>
      <c r="G10" s="490"/>
      <c r="H10" s="491"/>
      <c r="I10" s="124" t="s">
        <v>346</v>
      </c>
      <c r="K10" s="128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485"/>
      <c r="X10" s="485"/>
      <c r="Y10" s="485"/>
      <c r="Z10" s="485"/>
    </row>
    <row r="11" spans="1:26" ht="6" customHeight="1" thickBot="1">
      <c r="A11" s="499"/>
      <c r="B11" s="499"/>
      <c r="C11" s="499"/>
      <c r="D11" s="499"/>
      <c r="E11" s="499"/>
      <c r="F11" s="500"/>
      <c r="G11" s="499"/>
      <c r="H11" s="499"/>
      <c r="I11" s="499"/>
      <c r="J11" s="501"/>
      <c r="K11" s="501"/>
      <c r="L11" s="501"/>
      <c r="M11" s="501"/>
      <c r="N11" s="501"/>
      <c r="O11" s="502"/>
    </row>
    <row r="12" spans="1:26" ht="25.5" thickTop="1" thickBot="1">
      <c r="A12" s="506" t="s">
        <v>6</v>
      </c>
      <c r="B12" s="507" t="s">
        <v>11</v>
      </c>
      <c r="C12" s="507" t="s">
        <v>8</v>
      </c>
      <c r="D12" s="507" t="s">
        <v>9</v>
      </c>
      <c r="E12" s="508" t="s">
        <v>12</v>
      </c>
      <c r="F12" s="509" t="s">
        <v>331</v>
      </c>
      <c r="G12" s="510" t="s">
        <v>332</v>
      </c>
      <c r="H12" s="511" t="s">
        <v>13</v>
      </c>
      <c r="I12" s="512" t="s">
        <v>14</v>
      </c>
      <c r="J12" s="501"/>
      <c r="K12" s="501"/>
      <c r="L12" s="513"/>
      <c r="M12" s="513"/>
      <c r="N12" s="513"/>
      <c r="O12" s="502"/>
    </row>
    <row r="13" spans="1:26">
      <c r="A13" s="514" t="s">
        <v>32</v>
      </c>
      <c r="B13" s="515" t="str">
        <f>IF('Startovní listina'!B13="","",'Startovní listina'!B13)</f>
        <v/>
      </c>
      <c r="C13" s="516" t="str">
        <f>IF('Startovní listina'!D13="","",'Startovní listina'!D13)</f>
        <v/>
      </c>
      <c r="D13" s="516" t="str">
        <f>IF('Startovní listina'!E13="","",'Startovní listina'!E13)</f>
        <v/>
      </c>
      <c r="E13" s="517" t="str">
        <f>IF('Startovní listina'!F13="","",'Startovní listina'!F13)</f>
        <v/>
      </c>
      <c r="F13" s="97"/>
      <c r="G13" s="98"/>
      <c r="H13" s="518" t="str">
        <f>IF(F13="","",IF(F13&gt;=90,"V",IF(F13&gt;=80,"VD",IF(F13&gt;=70,"D",IF(F13&gt;=60,"OB","NEOB")))))</f>
        <v/>
      </c>
      <c r="I13" s="519" t="str">
        <f>IF($I$10="Celkové",IF(F13="","",RANK(U13,$U$13:$U$62,0)),IF(E13="RO-3",RANK(P13,$P$13:$P$62,0),IF(E13="RO-2",RANK(Q13,$Q$13:$Q$62,0),IF(E13="RO-1",RANK(R13,$R$13:$R$62,0),IF(E13="RO-Z",RANK(S13,$S$13:$S$62,0),IF(E13="RO-V",RANK(T13,$T$13:$T$62,0),""))))))</f>
        <v/>
      </c>
      <c r="K13" s="520"/>
      <c r="L13" s="521"/>
      <c r="M13" s="521"/>
      <c r="N13" s="521"/>
      <c r="P13" s="503" t="str">
        <f>IF(E13="RO-3",F13-G13,"")</f>
        <v/>
      </c>
      <c r="Q13" s="503" t="str">
        <f>IF(E13="RO-2",F13-G13,"")</f>
        <v/>
      </c>
      <c r="R13" s="503" t="str">
        <f>IF(E13="RO-1",F13-G13,"")</f>
        <v/>
      </c>
      <c r="S13" s="503" t="str">
        <f>IF(E13="RO-Z",F13-G13,"")</f>
        <v/>
      </c>
      <c r="T13" s="503" t="str">
        <f>IF(E13="RO-V",F13-G13,"")</f>
        <v/>
      </c>
      <c r="U13" s="522" t="str">
        <f>IF(F13="","",F13-G13)</f>
        <v/>
      </c>
    </row>
    <row r="14" spans="1:26">
      <c r="A14" s="523" t="s">
        <v>33</v>
      </c>
      <c r="B14" s="524" t="str">
        <f>IF('Startovní listina'!B14="","",'Startovní listina'!B14)</f>
        <v/>
      </c>
      <c r="C14" s="524" t="str">
        <f>IF('Startovní listina'!D14="","",'Startovní listina'!D14)</f>
        <v/>
      </c>
      <c r="D14" s="524" t="str">
        <f>IF('Startovní listina'!E14="","",'Startovní listina'!E14)</f>
        <v/>
      </c>
      <c r="E14" s="525" t="str">
        <f>IF('Startovní listina'!F14="","",'Startovní listina'!F14)</f>
        <v/>
      </c>
      <c r="F14" s="99"/>
      <c r="G14" s="100"/>
      <c r="H14" s="526" t="str">
        <f t="shared" ref="H14:H62" si="0">IF(F14="","",IF(F14&gt;=90,"V",IF(F14&gt;=80,"VD",IF(F14&gt;=70,"D",IF(F14&gt;=60,"OB","NEOB")))))</f>
        <v/>
      </c>
      <c r="I14" s="524" t="str">
        <f t="shared" ref="I14:I62" si="1">IF($I$10="Celkové",IF(F14="","",RANK(U14,$U$13:$U$62,0)),IF(E14="RO-3",RANK(P14,$P$13:$P$62,0),IF(E14="RO-2",RANK(Q14,$Q$13:$Q$62,0),IF(E14="RO-1",RANK(R14,$R$13:$R$62,0),IF(E14="RO-Z",RANK(S14,$S$13:$S$62,0),IF(E14="RO-V",RANK(T14,$T$13:$T$62,0),""))))))</f>
        <v/>
      </c>
      <c r="K14" s="520"/>
      <c r="L14" s="521"/>
      <c r="M14" s="521"/>
      <c r="N14" s="521"/>
      <c r="P14" s="503" t="str">
        <f t="shared" ref="P14:P62" si="2">IF(E14="RO-3",F14-G14,"")</f>
        <v/>
      </c>
      <c r="Q14" s="503" t="str">
        <f t="shared" ref="Q14:Q62" si="3">IF(E14="RO-2",F14-G14,"")</f>
        <v/>
      </c>
      <c r="R14" s="503" t="str">
        <f t="shared" ref="R14:R62" si="4">IF(E14="RO-1",F14-G14,"")</f>
        <v/>
      </c>
      <c r="S14" s="503" t="str">
        <f t="shared" ref="S14:S62" si="5">IF(E14="RO-Z",F14-G14,"")</f>
        <v/>
      </c>
      <c r="T14" s="503" t="str">
        <f t="shared" ref="T14:T62" si="6">IF(E14="RO-V",F14-G14,"")</f>
        <v/>
      </c>
      <c r="U14" s="522" t="str">
        <f t="shared" ref="U14:U62" si="7">IF(F14="","",F14-G14)</f>
        <v/>
      </c>
    </row>
    <row r="15" spans="1:26">
      <c r="A15" s="523" t="s">
        <v>34</v>
      </c>
      <c r="B15" s="524" t="str">
        <f>IF('Startovní listina'!B15="","",'Startovní listina'!B15)</f>
        <v/>
      </c>
      <c r="C15" s="524" t="str">
        <f>IF('Startovní listina'!D15="","",'Startovní listina'!D15)</f>
        <v/>
      </c>
      <c r="D15" s="524" t="str">
        <f>IF('Startovní listina'!E15="","",'Startovní listina'!E15)</f>
        <v/>
      </c>
      <c r="E15" s="525" t="str">
        <f>IF('Startovní listina'!F15="","",'Startovní listina'!F15)</f>
        <v/>
      </c>
      <c r="F15" s="99"/>
      <c r="G15" s="100"/>
      <c r="H15" s="526" t="str">
        <f t="shared" si="0"/>
        <v/>
      </c>
      <c r="I15" s="524" t="str">
        <f t="shared" si="1"/>
        <v/>
      </c>
      <c r="K15" s="520"/>
      <c r="L15" s="521"/>
      <c r="M15" s="521"/>
      <c r="N15" s="521"/>
      <c r="P15" s="503" t="str">
        <f t="shared" si="2"/>
        <v/>
      </c>
      <c r="Q15" s="503" t="str">
        <f t="shared" si="3"/>
        <v/>
      </c>
      <c r="R15" s="503" t="str">
        <f t="shared" si="4"/>
        <v/>
      </c>
      <c r="S15" s="503" t="str">
        <f t="shared" si="5"/>
        <v/>
      </c>
      <c r="T15" s="503" t="str">
        <f t="shared" si="6"/>
        <v/>
      </c>
      <c r="U15" s="522" t="str">
        <f t="shared" si="7"/>
        <v/>
      </c>
    </row>
    <row r="16" spans="1:26">
      <c r="A16" s="523" t="s">
        <v>35</v>
      </c>
      <c r="B16" s="524" t="str">
        <f>IF('Startovní listina'!B16="","",'Startovní listina'!B16)</f>
        <v/>
      </c>
      <c r="C16" s="524" t="str">
        <f>IF('Startovní listina'!D16="","",'Startovní listina'!D16)</f>
        <v/>
      </c>
      <c r="D16" s="524" t="str">
        <f>IF('Startovní listina'!E16="","",'Startovní listina'!E16)</f>
        <v/>
      </c>
      <c r="E16" s="525" t="str">
        <f>IF('Startovní listina'!F16="","",'Startovní listina'!F16)</f>
        <v/>
      </c>
      <c r="F16" s="99"/>
      <c r="G16" s="100"/>
      <c r="H16" s="526" t="str">
        <f t="shared" si="0"/>
        <v/>
      </c>
      <c r="I16" s="524" t="str">
        <f t="shared" si="1"/>
        <v/>
      </c>
      <c r="K16" s="520"/>
      <c r="L16" s="521"/>
      <c r="M16" s="521"/>
      <c r="N16" s="521"/>
      <c r="P16" s="503" t="str">
        <f t="shared" si="2"/>
        <v/>
      </c>
      <c r="Q16" s="503" t="str">
        <f t="shared" si="3"/>
        <v/>
      </c>
      <c r="R16" s="503" t="str">
        <f t="shared" si="4"/>
        <v/>
      </c>
      <c r="S16" s="503" t="str">
        <f t="shared" si="5"/>
        <v/>
      </c>
      <c r="T16" s="503" t="str">
        <f t="shared" si="6"/>
        <v/>
      </c>
      <c r="U16" s="522" t="str">
        <f t="shared" si="7"/>
        <v/>
      </c>
    </row>
    <row r="17" spans="1:21">
      <c r="A17" s="523" t="s">
        <v>36</v>
      </c>
      <c r="B17" s="524" t="str">
        <f>IF('Startovní listina'!B17="","",'Startovní listina'!B17)</f>
        <v/>
      </c>
      <c r="C17" s="524" t="str">
        <f>IF('Startovní listina'!D17="","",'Startovní listina'!D17)</f>
        <v/>
      </c>
      <c r="D17" s="524" t="str">
        <f>IF('Startovní listina'!E17="","",'Startovní listina'!E17)</f>
        <v/>
      </c>
      <c r="E17" s="525" t="str">
        <f>IF('Startovní listina'!F17="","",'Startovní listina'!F17)</f>
        <v/>
      </c>
      <c r="F17" s="99"/>
      <c r="G17" s="100"/>
      <c r="H17" s="526" t="str">
        <f t="shared" si="0"/>
        <v/>
      </c>
      <c r="I17" s="524" t="str">
        <f t="shared" si="1"/>
        <v/>
      </c>
      <c r="K17" s="520"/>
      <c r="L17" s="521"/>
      <c r="M17" s="521"/>
      <c r="N17" s="521"/>
      <c r="P17" s="503" t="str">
        <f t="shared" si="2"/>
        <v/>
      </c>
      <c r="Q17" s="503" t="str">
        <f t="shared" si="3"/>
        <v/>
      </c>
      <c r="R17" s="503" t="str">
        <f t="shared" si="4"/>
        <v/>
      </c>
      <c r="S17" s="503" t="str">
        <f t="shared" si="5"/>
        <v/>
      </c>
      <c r="T17" s="503" t="str">
        <f t="shared" si="6"/>
        <v/>
      </c>
      <c r="U17" s="522" t="str">
        <f t="shared" si="7"/>
        <v/>
      </c>
    </row>
    <row r="18" spans="1:21">
      <c r="A18" s="523" t="s">
        <v>37</v>
      </c>
      <c r="B18" s="524" t="str">
        <f>IF('Startovní listina'!B18="","",'Startovní listina'!B18)</f>
        <v/>
      </c>
      <c r="C18" s="524" t="str">
        <f>IF('Startovní listina'!D18="","",'Startovní listina'!D18)</f>
        <v/>
      </c>
      <c r="D18" s="524" t="str">
        <f>IF('Startovní listina'!E18="","",'Startovní listina'!E18)</f>
        <v/>
      </c>
      <c r="E18" s="525" t="str">
        <f>IF('Startovní listina'!F18="","",'Startovní listina'!F18)</f>
        <v/>
      </c>
      <c r="F18" s="99"/>
      <c r="G18" s="100"/>
      <c r="H18" s="526" t="str">
        <f t="shared" si="0"/>
        <v/>
      </c>
      <c r="I18" s="524" t="str">
        <f t="shared" si="1"/>
        <v/>
      </c>
      <c r="K18" s="520"/>
      <c r="P18" s="503" t="str">
        <f t="shared" si="2"/>
        <v/>
      </c>
      <c r="Q18" s="503" t="str">
        <f t="shared" si="3"/>
        <v/>
      </c>
      <c r="R18" s="503" t="str">
        <f t="shared" si="4"/>
        <v/>
      </c>
      <c r="S18" s="503" t="str">
        <f t="shared" si="5"/>
        <v/>
      </c>
      <c r="T18" s="503" t="str">
        <f t="shared" si="6"/>
        <v/>
      </c>
      <c r="U18" s="522" t="str">
        <f t="shared" si="7"/>
        <v/>
      </c>
    </row>
    <row r="19" spans="1:21">
      <c r="A19" s="523" t="s">
        <v>38</v>
      </c>
      <c r="B19" s="524" t="str">
        <f>IF('Startovní listina'!B19="","",'Startovní listina'!B19)</f>
        <v/>
      </c>
      <c r="C19" s="524" t="str">
        <f>IF('Startovní listina'!D19="","",'Startovní listina'!D19)</f>
        <v/>
      </c>
      <c r="D19" s="524" t="str">
        <f>IF('Startovní listina'!E19="","",'Startovní listina'!E19)</f>
        <v/>
      </c>
      <c r="E19" s="525" t="str">
        <f>IF('Startovní listina'!F19="","",'Startovní listina'!F19)</f>
        <v/>
      </c>
      <c r="F19" s="99"/>
      <c r="G19" s="100"/>
      <c r="H19" s="526" t="str">
        <f t="shared" si="0"/>
        <v/>
      </c>
      <c r="I19" s="524" t="str">
        <f t="shared" si="1"/>
        <v/>
      </c>
      <c r="K19" s="520"/>
      <c r="P19" s="503" t="str">
        <f t="shared" si="2"/>
        <v/>
      </c>
      <c r="Q19" s="503" t="str">
        <f t="shared" si="3"/>
        <v/>
      </c>
      <c r="R19" s="503" t="str">
        <f t="shared" si="4"/>
        <v/>
      </c>
      <c r="S19" s="503" t="str">
        <f t="shared" si="5"/>
        <v/>
      </c>
      <c r="T19" s="503" t="str">
        <f t="shared" si="6"/>
        <v/>
      </c>
      <c r="U19" s="522" t="str">
        <f t="shared" si="7"/>
        <v/>
      </c>
    </row>
    <row r="20" spans="1:21">
      <c r="A20" s="523" t="s">
        <v>39</v>
      </c>
      <c r="B20" s="524" t="str">
        <f>IF('Startovní listina'!B20="","",'Startovní listina'!B20)</f>
        <v/>
      </c>
      <c r="C20" s="524" t="str">
        <f>IF('Startovní listina'!D20="","",'Startovní listina'!D20)</f>
        <v/>
      </c>
      <c r="D20" s="524" t="str">
        <f>IF('Startovní listina'!E20="","",'Startovní listina'!E20)</f>
        <v/>
      </c>
      <c r="E20" s="525" t="str">
        <f>IF('Startovní listina'!F20="","",'Startovní listina'!F20)</f>
        <v/>
      </c>
      <c r="F20" s="99"/>
      <c r="G20" s="100"/>
      <c r="H20" s="526" t="str">
        <f t="shared" si="0"/>
        <v/>
      </c>
      <c r="I20" s="524" t="str">
        <f t="shared" si="1"/>
        <v/>
      </c>
      <c r="K20" s="520"/>
      <c r="P20" s="503" t="str">
        <f t="shared" si="2"/>
        <v/>
      </c>
      <c r="Q20" s="503" t="str">
        <f t="shared" si="3"/>
        <v/>
      </c>
      <c r="R20" s="503" t="str">
        <f t="shared" si="4"/>
        <v/>
      </c>
      <c r="S20" s="503" t="str">
        <f t="shared" si="5"/>
        <v/>
      </c>
      <c r="T20" s="503" t="str">
        <f t="shared" si="6"/>
        <v/>
      </c>
      <c r="U20" s="522" t="str">
        <f t="shared" si="7"/>
        <v/>
      </c>
    </row>
    <row r="21" spans="1:21">
      <c r="A21" s="523" t="s">
        <v>40</v>
      </c>
      <c r="B21" s="524" t="str">
        <f>IF('Startovní listina'!B21="","",'Startovní listina'!B21)</f>
        <v/>
      </c>
      <c r="C21" s="524" t="str">
        <f>IF('Startovní listina'!D21="","",'Startovní listina'!D21)</f>
        <v/>
      </c>
      <c r="D21" s="524" t="str">
        <f>IF('Startovní listina'!E21="","",'Startovní listina'!E21)</f>
        <v/>
      </c>
      <c r="E21" s="525" t="str">
        <f>IF('Startovní listina'!F21="","",'Startovní listina'!F21)</f>
        <v/>
      </c>
      <c r="F21" s="99"/>
      <c r="G21" s="100"/>
      <c r="H21" s="526" t="str">
        <f t="shared" si="0"/>
        <v/>
      </c>
      <c r="I21" s="524" t="str">
        <f t="shared" si="1"/>
        <v/>
      </c>
      <c r="K21" s="520"/>
      <c r="P21" s="503" t="str">
        <f t="shared" si="2"/>
        <v/>
      </c>
      <c r="Q21" s="503" t="str">
        <f t="shared" si="3"/>
        <v/>
      </c>
      <c r="R21" s="503" t="str">
        <f t="shared" si="4"/>
        <v/>
      </c>
      <c r="S21" s="503" t="str">
        <f t="shared" si="5"/>
        <v/>
      </c>
      <c r="T21" s="503" t="str">
        <f t="shared" si="6"/>
        <v/>
      </c>
      <c r="U21" s="522" t="str">
        <f t="shared" si="7"/>
        <v/>
      </c>
    </row>
    <row r="22" spans="1:21">
      <c r="A22" s="523" t="s">
        <v>41</v>
      </c>
      <c r="B22" s="524" t="str">
        <f>IF('Startovní listina'!B22="","",'Startovní listina'!B22)</f>
        <v/>
      </c>
      <c r="C22" s="524" t="str">
        <f>IF('Startovní listina'!D22="","",'Startovní listina'!D22)</f>
        <v/>
      </c>
      <c r="D22" s="524" t="str">
        <f>IF('Startovní listina'!E22="","",'Startovní listina'!E22)</f>
        <v/>
      </c>
      <c r="E22" s="525" t="str">
        <f>IF('Startovní listina'!F22="","",'Startovní listina'!F22)</f>
        <v/>
      </c>
      <c r="F22" s="99"/>
      <c r="G22" s="100"/>
      <c r="H22" s="526" t="str">
        <f t="shared" si="0"/>
        <v/>
      </c>
      <c r="I22" s="524" t="str">
        <f t="shared" si="1"/>
        <v/>
      </c>
      <c r="K22" s="520"/>
      <c r="P22" s="503" t="str">
        <f t="shared" si="2"/>
        <v/>
      </c>
      <c r="Q22" s="503" t="str">
        <f t="shared" si="3"/>
        <v/>
      </c>
      <c r="R22" s="503" t="str">
        <f t="shared" si="4"/>
        <v/>
      </c>
      <c r="S22" s="503" t="str">
        <f t="shared" si="5"/>
        <v/>
      </c>
      <c r="T22" s="503" t="str">
        <f t="shared" si="6"/>
        <v/>
      </c>
      <c r="U22" s="522" t="str">
        <f t="shared" si="7"/>
        <v/>
      </c>
    </row>
    <row r="23" spans="1:21">
      <c r="A23" s="523" t="s">
        <v>42</v>
      </c>
      <c r="B23" s="524" t="str">
        <f>IF('Startovní listina'!B23="","",'Startovní listina'!B23)</f>
        <v/>
      </c>
      <c r="C23" s="524" t="str">
        <f>IF('Startovní listina'!D23="","",'Startovní listina'!D23)</f>
        <v/>
      </c>
      <c r="D23" s="524" t="str">
        <f>IF('Startovní listina'!E23="","",'Startovní listina'!E23)</f>
        <v/>
      </c>
      <c r="E23" s="525" t="str">
        <f>IF('Startovní listina'!F23="","",'Startovní listina'!F23)</f>
        <v/>
      </c>
      <c r="F23" s="99"/>
      <c r="G23" s="100"/>
      <c r="H23" s="526" t="str">
        <f t="shared" si="0"/>
        <v/>
      </c>
      <c r="I23" s="524" t="str">
        <f t="shared" si="1"/>
        <v/>
      </c>
      <c r="K23" s="520"/>
      <c r="P23" s="503" t="str">
        <f t="shared" si="2"/>
        <v/>
      </c>
      <c r="Q23" s="503" t="str">
        <f t="shared" si="3"/>
        <v/>
      </c>
      <c r="R23" s="503" t="str">
        <f t="shared" si="4"/>
        <v/>
      </c>
      <c r="S23" s="503" t="str">
        <f t="shared" si="5"/>
        <v/>
      </c>
      <c r="T23" s="503" t="str">
        <f t="shared" si="6"/>
        <v/>
      </c>
      <c r="U23" s="522" t="str">
        <f t="shared" si="7"/>
        <v/>
      </c>
    </row>
    <row r="24" spans="1:21">
      <c r="A24" s="523" t="s">
        <v>43</v>
      </c>
      <c r="B24" s="524" t="str">
        <f>IF('Startovní listina'!B24="","",'Startovní listina'!B24)</f>
        <v/>
      </c>
      <c r="C24" s="524" t="str">
        <f>IF('Startovní listina'!D24="","",'Startovní listina'!D24)</f>
        <v/>
      </c>
      <c r="D24" s="524" t="str">
        <f>IF('Startovní listina'!E24="","",'Startovní listina'!E24)</f>
        <v/>
      </c>
      <c r="E24" s="525" t="str">
        <f>IF('Startovní listina'!F24="","",'Startovní listina'!F24)</f>
        <v/>
      </c>
      <c r="F24" s="99"/>
      <c r="G24" s="100"/>
      <c r="H24" s="526" t="str">
        <f t="shared" si="0"/>
        <v/>
      </c>
      <c r="I24" s="524" t="str">
        <f t="shared" si="1"/>
        <v/>
      </c>
      <c r="K24" s="520"/>
      <c r="P24" s="503" t="str">
        <f t="shared" si="2"/>
        <v/>
      </c>
      <c r="Q24" s="503" t="str">
        <f t="shared" si="3"/>
        <v/>
      </c>
      <c r="R24" s="503" t="str">
        <f t="shared" si="4"/>
        <v/>
      </c>
      <c r="S24" s="503" t="str">
        <f t="shared" si="5"/>
        <v/>
      </c>
      <c r="T24" s="503" t="str">
        <f t="shared" si="6"/>
        <v/>
      </c>
      <c r="U24" s="522" t="str">
        <f t="shared" si="7"/>
        <v/>
      </c>
    </row>
    <row r="25" spans="1:21">
      <c r="A25" s="523" t="s">
        <v>44</v>
      </c>
      <c r="B25" s="524" t="str">
        <f>IF('Startovní listina'!B25="","",'Startovní listina'!B25)</f>
        <v/>
      </c>
      <c r="C25" s="524" t="str">
        <f>IF('Startovní listina'!D25="","",'Startovní listina'!D25)</f>
        <v/>
      </c>
      <c r="D25" s="524" t="str">
        <f>IF('Startovní listina'!E25="","",'Startovní listina'!E25)</f>
        <v/>
      </c>
      <c r="E25" s="525" t="str">
        <f>IF('Startovní listina'!F25="","",'Startovní listina'!F25)</f>
        <v/>
      </c>
      <c r="F25" s="99"/>
      <c r="G25" s="100"/>
      <c r="H25" s="526" t="str">
        <f t="shared" si="0"/>
        <v/>
      </c>
      <c r="I25" s="524" t="str">
        <f t="shared" si="1"/>
        <v/>
      </c>
      <c r="K25" s="520"/>
      <c r="P25" s="503" t="str">
        <f t="shared" si="2"/>
        <v/>
      </c>
      <c r="Q25" s="503" t="str">
        <f t="shared" si="3"/>
        <v/>
      </c>
      <c r="R25" s="503" t="str">
        <f t="shared" si="4"/>
        <v/>
      </c>
      <c r="S25" s="503" t="str">
        <f t="shared" si="5"/>
        <v/>
      </c>
      <c r="T25" s="503" t="str">
        <f t="shared" si="6"/>
        <v/>
      </c>
      <c r="U25" s="522" t="str">
        <f t="shared" si="7"/>
        <v/>
      </c>
    </row>
    <row r="26" spans="1:21">
      <c r="A26" s="523" t="s">
        <v>45</v>
      </c>
      <c r="B26" s="524" t="str">
        <f>IF('Startovní listina'!B26="","",'Startovní listina'!B26)</f>
        <v/>
      </c>
      <c r="C26" s="524" t="str">
        <f>IF('Startovní listina'!D26="","",'Startovní listina'!D26)</f>
        <v/>
      </c>
      <c r="D26" s="524" t="str">
        <f>IF('Startovní listina'!E26="","",'Startovní listina'!E26)</f>
        <v/>
      </c>
      <c r="E26" s="525" t="str">
        <f>IF('Startovní listina'!F26="","",'Startovní listina'!F26)</f>
        <v/>
      </c>
      <c r="F26" s="99"/>
      <c r="G26" s="100"/>
      <c r="H26" s="526" t="str">
        <f t="shared" si="0"/>
        <v/>
      </c>
      <c r="I26" s="524" t="str">
        <f t="shared" si="1"/>
        <v/>
      </c>
      <c r="K26" s="520"/>
      <c r="P26" s="503" t="str">
        <f t="shared" si="2"/>
        <v/>
      </c>
      <c r="Q26" s="503" t="str">
        <f t="shared" si="3"/>
        <v/>
      </c>
      <c r="R26" s="503" t="str">
        <f t="shared" si="4"/>
        <v/>
      </c>
      <c r="S26" s="503" t="str">
        <f t="shared" si="5"/>
        <v/>
      </c>
      <c r="T26" s="503" t="str">
        <f t="shared" si="6"/>
        <v/>
      </c>
      <c r="U26" s="522" t="str">
        <f t="shared" si="7"/>
        <v/>
      </c>
    </row>
    <row r="27" spans="1:21">
      <c r="A27" s="523" t="s">
        <v>46</v>
      </c>
      <c r="B27" s="524" t="str">
        <f>IF('Startovní listina'!B27="","",'Startovní listina'!B27)</f>
        <v/>
      </c>
      <c r="C27" s="524" t="str">
        <f>IF('Startovní listina'!D27="","",'Startovní listina'!D27)</f>
        <v/>
      </c>
      <c r="D27" s="524" t="str">
        <f>IF('Startovní listina'!E27="","",'Startovní listina'!E27)</f>
        <v/>
      </c>
      <c r="E27" s="525" t="str">
        <f>IF('Startovní listina'!F27="","",'Startovní listina'!F27)</f>
        <v/>
      </c>
      <c r="F27" s="99"/>
      <c r="G27" s="100"/>
      <c r="H27" s="526" t="str">
        <f t="shared" si="0"/>
        <v/>
      </c>
      <c r="I27" s="524" t="str">
        <f t="shared" si="1"/>
        <v/>
      </c>
      <c r="K27" s="520"/>
      <c r="P27" s="503" t="str">
        <f t="shared" si="2"/>
        <v/>
      </c>
      <c r="Q27" s="503" t="str">
        <f t="shared" si="3"/>
        <v/>
      </c>
      <c r="R27" s="503" t="str">
        <f t="shared" si="4"/>
        <v/>
      </c>
      <c r="S27" s="503" t="str">
        <f t="shared" si="5"/>
        <v/>
      </c>
      <c r="T27" s="503" t="str">
        <f t="shared" si="6"/>
        <v/>
      </c>
      <c r="U27" s="522" t="str">
        <f t="shared" si="7"/>
        <v/>
      </c>
    </row>
    <row r="28" spans="1:21">
      <c r="A28" s="523" t="s">
        <v>47</v>
      </c>
      <c r="B28" s="524" t="str">
        <f>IF('Startovní listina'!B28="","",'Startovní listina'!B28)</f>
        <v/>
      </c>
      <c r="C28" s="524" t="str">
        <f>IF('Startovní listina'!D28="","",'Startovní listina'!D28)</f>
        <v/>
      </c>
      <c r="D28" s="524" t="str">
        <f>IF('Startovní listina'!E28="","",'Startovní listina'!E28)</f>
        <v/>
      </c>
      <c r="E28" s="525" t="str">
        <f>IF('Startovní listina'!F28="","",'Startovní listina'!F28)</f>
        <v/>
      </c>
      <c r="F28" s="99"/>
      <c r="G28" s="100"/>
      <c r="H28" s="526" t="str">
        <f t="shared" si="0"/>
        <v/>
      </c>
      <c r="I28" s="524" t="str">
        <f t="shared" si="1"/>
        <v/>
      </c>
      <c r="K28" s="520"/>
      <c r="P28" s="503" t="str">
        <f t="shared" si="2"/>
        <v/>
      </c>
      <c r="Q28" s="503" t="str">
        <f t="shared" si="3"/>
        <v/>
      </c>
      <c r="R28" s="503" t="str">
        <f t="shared" si="4"/>
        <v/>
      </c>
      <c r="S28" s="503" t="str">
        <f t="shared" si="5"/>
        <v/>
      </c>
      <c r="T28" s="503" t="str">
        <f t="shared" si="6"/>
        <v/>
      </c>
      <c r="U28" s="522" t="str">
        <f t="shared" si="7"/>
        <v/>
      </c>
    </row>
    <row r="29" spans="1:21">
      <c r="A29" s="523" t="s">
        <v>48</v>
      </c>
      <c r="B29" s="524" t="str">
        <f>IF('Startovní listina'!B29="","",'Startovní listina'!B29)</f>
        <v/>
      </c>
      <c r="C29" s="524" t="str">
        <f>IF('Startovní listina'!D29="","",'Startovní listina'!D29)</f>
        <v/>
      </c>
      <c r="D29" s="524" t="str">
        <f>IF('Startovní listina'!E29="","",'Startovní listina'!E29)</f>
        <v/>
      </c>
      <c r="E29" s="525" t="str">
        <f>IF('Startovní listina'!F29="","",'Startovní listina'!F29)</f>
        <v/>
      </c>
      <c r="F29" s="99"/>
      <c r="G29" s="100"/>
      <c r="H29" s="526" t="str">
        <f t="shared" si="0"/>
        <v/>
      </c>
      <c r="I29" s="524" t="str">
        <f t="shared" si="1"/>
        <v/>
      </c>
      <c r="K29" s="520"/>
      <c r="P29" s="503" t="str">
        <f t="shared" si="2"/>
        <v/>
      </c>
      <c r="Q29" s="503" t="str">
        <f t="shared" si="3"/>
        <v/>
      </c>
      <c r="R29" s="503" t="str">
        <f t="shared" si="4"/>
        <v/>
      </c>
      <c r="S29" s="503" t="str">
        <f t="shared" si="5"/>
        <v/>
      </c>
      <c r="T29" s="503" t="str">
        <f t="shared" si="6"/>
        <v/>
      </c>
      <c r="U29" s="522" t="str">
        <f t="shared" si="7"/>
        <v/>
      </c>
    </row>
    <row r="30" spans="1:21">
      <c r="A30" s="523" t="s">
        <v>49</v>
      </c>
      <c r="B30" s="524" t="str">
        <f>IF('Startovní listina'!B30="","",'Startovní listina'!B30)</f>
        <v/>
      </c>
      <c r="C30" s="524" t="str">
        <f>IF('Startovní listina'!D30="","",'Startovní listina'!D30)</f>
        <v/>
      </c>
      <c r="D30" s="524" t="str">
        <f>IF('Startovní listina'!E30="","",'Startovní listina'!E30)</f>
        <v/>
      </c>
      <c r="E30" s="525" t="str">
        <f>IF('Startovní listina'!F30="","",'Startovní listina'!F30)</f>
        <v/>
      </c>
      <c r="F30" s="99"/>
      <c r="G30" s="100"/>
      <c r="H30" s="526" t="str">
        <f t="shared" si="0"/>
        <v/>
      </c>
      <c r="I30" s="524" t="str">
        <f t="shared" si="1"/>
        <v/>
      </c>
      <c r="K30" s="520"/>
      <c r="P30" s="503" t="str">
        <f t="shared" si="2"/>
        <v/>
      </c>
      <c r="Q30" s="503" t="str">
        <f t="shared" si="3"/>
        <v/>
      </c>
      <c r="R30" s="503" t="str">
        <f t="shared" si="4"/>
        <v/>
      </c>
      <c r="S30" s="503" t="str">
        <f t="shared" si="5"/>
        <v/>
      </c>
      <c r="T30" s="503" t="str">
        <f t="shared" si="6"/>
        <v/>
      </c>
      <c r="U30" s="522" t="str">
        <f t="shared" si="7"/>
        <v/>
      </c>
    </row>
    <row r="31" spans="1:21">
      <c r="A31" s="523" t="s">
        <v>50</v>
      </c>
      <c r="B31" s="524" t="str">
        <f>IF('Startovní listina'!B31="","",'Startovní listina'!B31)</f>
        <v/>
      </c>
      <c r="C31" s="524" t="str">
        <f>IF('Startovní listina'!D31="","",'Startovní listina'!D31)</f>
        <v/>
      </c>
      <c r="D31" s="524" t="str">
        <f>IF('Startovní listina'!E31="","",'Startovní listina'!E31)</f>
        <v/>
      </c>
      <c r="E31" s="525" t="str">
        <f>IF('Startovní listina'!F31="","",'Startovní listina'!F31)</f>
        <v/>
      </c>
      <c r="F31" s="99"/>
      <c r="G31" s="100"/>
      <c r="H31" s="526" t="str">
        <f t="shared" si="0"/>
        <v/>
      </c>
      <c r="I31" s="524" t="str">
        <f t="shared" si="1"/>
        <v/>
      </c>
      <c r="K31" s="520"/>
      <c r="P31" s="503" t="str">
        <f t="shared" si="2"/>
        <v/>
      </c>
      <c r="Q31" s="503" t="str">
        <f t="shared" si="3"/>
        <v/>
      </c>
      <c r="R31" s="503" t="str">
        <f t="shared" si="4"/>
        <v/>
      </c>
      <c r="S31" s="503" t="str">
        <f t="shared" si="5"/>
        <v/>
      </c>
      <c r="T31" s="503" t="str">
        <f t="shared" si="6"/>
        <v/>
      </c>
      <c r="U31" s="522" t="str">
        <f t="shared" si="7"/>
        <v/>
      </c>
    </row>
    <row r="32" spans="1:21">
      <c r="A32" s="523" t="s">
        <v>51</v>
      </c>
      <c r="B32" s="524" t="str">
        <f>IF('Startovní listina'!B32="","",'Startovní listina'!B32)</f>
        <v/>
      </c>
      <c r="C32" s="524" t="str">
        <f>IF('Startovní listina'!D32="","",'Startovní listina'!D32)</f>
        <v/>
      </c>
      <c r="D32" s="524" t="str">
        <f>IF('Startovní listina'!E32="","",'Startovní listina'!E32)</f>
        <v/>
      </c>
      <c r="E32" s="525" t="str">
        <f>IF('Startovní listina'!F32="","",'Startovní listina'!F32)</f>
        <v/>
      </c>
      <c r="F32" s="99"/>
      <c r="G32" s="100"/>
      <c r="H32" s="526" t="str">
        <f t="shared" si="0"/>
        <v/>
      </c>
      <c r="I32" s="524" t="str">
        <f t="shared" si="1"/>
        <v/>
      </c>
      <c r="K32" s="520"/>
      <c r="P32" s="503" t="str">
        <f t="shared" si="2"/>
        <v/>
      </c>
      <c r="Q32" s="503" t="str">
        <f t="shared" si="3"/>
        <v/>
      </c>
      <c r="R32" s="503" t="str">
        <f t="shared" si="4"/>
        <v/>
      </c>
      <c r="S32" s="503" t="str">
        <f t="shared" si="5"/>
        <v/>
      </c>
      <c r="T32" s="503" t="str">
        <f t="shared" si="6"/>
        <v/>
      </c>
      <c r="U32" s="522" t="str">
        <f t="shared" si="7"/>
        <v/>
      </c>
    </row>
    <row r="33" spans="1:21">
      <c r="A33" s="523" t="s">
        <v>52</v>
      </c>
      <c r="B33" s="524" t="str">
        <f>IF('Startovní listina'!B33="","",'Startovní listina'!B33)</f>
        <v/>
      </c>
      <c r="C33" s="524" t="str">
        <f>IF('Startovní listina'!D33="","",'Startovní listina'!D33)</f>
        <v/>
      </c>
      <c r="D33" s="524" t="str">
        <f>IF('Startovní listina'!E33="","",'Startovní listina'!E33)</f>
        <v/>
      </c>
      <c r="E33" s="525" t="str">
        <f>IF('Startovní listina'!F33="","",'Startovní listina'!F33)</f>
        <v/>
      </c>
      <c r="F33" s="99"/>
      <c r="G33" s="100"/>
      <c r="H33" s="526" t="str">
        <f t="shared" si="0"/>
        <v/>
      </c>
      <c r="I33" s="524" t="str">
        <f t="shared" si="1"/>
        <v/>
      </c>
      <c r="K33" s="520"/>
      <c r="P33" s="503" t="str">
        <f t="shared" si="2"/>
        <v/>
      </c>
      <c r="Q33" s="503" t="str">
        <f t="shared" si="3"/>
        <v/>
      </c>
      <c r="R33" s="503" t="str">
        <f t="shared" si="4"/>
        <v/>
      </c>
      <c r="S33" s="503" t="str">
        <f t="shared" si="5"/>
        <v/>
      </c>
      <c r="T33" s="503" t="str">
        <f t="shared" si="6"/>
        <v/>
      </c>
      <c r="U33" s="522" t="str">
        <f t="shared" si="7"/>
        <v/>
      </c>
    </row>
    <row r="34" spans="1:21">
      <c r="A34" s="523" t="s">
        <v>53</v>
      </c>
      <c r="B34" s="524" t="str">
        <f>IF('Startovní listina'!B34="","",'Startovní listina'!B34)</f>
        <v/>
      </c>
      <c r="C34" s="524" t="str">
        <f>IF('Startovní listina'!D34="","",'Startovní listina'!D34)</f>
        <v/>
      </c>
      <c r="D34" s="524" t="str">
        <f>IF('Startovní listina'!E34="","",'Startovní listina'!E34)</f>
        <v/>
      </c>
      <c r="E34" s="525" t="str">
        <f>IF('Startovní listina'!F34="","",'Startovní listina'!F34)</f>
        <v/>
      </c>
      <c r="F34" s="99"/>
      <c r="G34" s="100"/>
      <c r="H34" s="526" t="str">
        <f t="shared" si="0"/>
        <v/>
      </c>
      <c r="I34" s="524" t="str">
        <f t="shared" si="1"/>
        <v/>
      </c>
      <c r="K34" s="520"/>
      <c r="P34" s="503" t="str">
        <f t="shared" si="2"/>
        <v/>
      </c>
      <c r="Q34" s="503" t="str">
        <f t="shared" si="3"/>
        <v/>
      </c>
      <c r="R34" s="503" t="str">
        <f t="shared" si="4"/>
        <v/>
      </c>
      <c r="S34" s="503" t="str">
        <f t="shared" si="5"/>
        <v/>
      </c>
      <c r="T34" s="503" t="str">
        <f t="shared" si="6"/>
        <v/>
      </c>
      <c r="U34" s="522" t="str">
        <f t="shared" si="7"/>
        <v/>
      </c>
    </row>
    <row r="35" spans="1:21">
      <c r="A35" s="523" t="s">
        <v>54</v>
      </c>
      <c r="B35" s="524" t="str">
        <f>IF('Startovní listina'!B35="","",'Startovní listina'!B35)</f>
        <v/>
      </c>
      <c r="C35" s="524" t="str">
        <f>IF('Startovní listina'!D35="","",'Startovní listina'!D35)</f>
        <v/>
      </c>
      <c r="D35" s="524" t="str">
        <f>IF('Startovní listina'!E35="","",'Startovní listina'!E35)</f>
        <v/>
      </c>
      <c r="E35" s="525" t="str">
        <f>IF('Startovní listina'!F35="","",'Startovní listina'!F35)</f>
        <v/>
      </c>
      <c r="F35" s="99"/>
      <c r="G35" s="100"/>
      <c r="H35" s="526" t="str">
        <f t="shared" si="0"/>
        <v/>
      </c>
      <c r="I35" s="524" t="str">
        <f t="shared" si="1"/>
        <v/>
      </c>
      <c r="K35" s="520"/>
      <c r="P35" s="503" t="str">
        <f t="shared" si="2"/>
        <v/>
      </c>
      <c r="Q35" s="503" t="str">
        <f t="shared" si="3"/>
        <v/>
      </c>
      <c r="R35" s="503" t="str">
        <f t="shared" si="4"/>
        <v/>
      </c>
      <c r="S35" s="503" t="str">
        <f t="shared" si="5"/>
        <v/>
      </c>
      <c r="T35" s="503" t="str">
        <f t="shared" si="6"/>
        <v/>
      </c>
      <c r="U35" s="522" t="str">
        <f t="shared" si="7"/>
        <v/>
      </c>
    </row>
    <row r="36" spans="1:21">
      <c r="A36" s="523" t="s">
        <v>55</v>
      </c>
      <c r="B36" s="524" t="str">
        <f>IF('Startovní listina'!B36="","",'Startovní listina'!B36)</f>
        <v/>
      </c>
      <c r="C36" s="524" t="str">
        <f>IF('Startovní listina'!D36="","",'Startovní listina'!D36)</f>
        <v/>
      </c>
      <c r="D36" s="524" t="str">
        <f>IF('Startovní listina'!E36="","",'Startovní listina'!E36)</f>
        <v/>
      </c>
      <c r="E36" s="525" t="str">
        <f>IF('Startovní listina'!F36="","",'Startovní listina'!F36)</f>
        <v/>
      </c>
      <c r="F36" s="99"/>
      <c r="G36" s="100"/>
      <c r="H36" s="526" t="str">
        <f t="shared" si="0"/>
        <v/>
      </c>
      <c r="I36" s="524" t="str">
        <f t="shared" si="1"/>
        <v/>
      </c>
      <c r="K36" s="520"/>
      <c r="P36" s="503" t="str">
        <f t="shared" si="2"/>
        <v/>
      </c>
      <c r="Q36" s="503" t="str">
        <f t="shared" si="3"/>
        <v/>
      </c>
      <c r="R36" s="503" t="str">
        <f t="shared" si="4"/>
        <v/>
      </c>
      <c r="S36" s="503" t="str">
        <f t="shared" si="5"/>
        <v/>
      </c>
      <c r="T36" s="503" t="str">
        <f t="shared" si="6"/>
        <v/>
      </c>
      <c r="U36" s="522" t="str">
        <f t="shared" si="7"/>
        <v/>
      </c>
    </row>
    <row r="37" spans="1:21">
      <c r="A37" s="523" t="s">
        <v>56</v>
      </c>
      <c r="B37" s="524" t="str">
        <f>IF('Startovní listina'!B37="","",'Startovní listina'!B37)</f>
        <v/>
      </c>
      <c r="C37" s="524" t="str">
        <f>IF('Startovní listina'!D37="","",'Startovní listina'!D37)</f>
        <v/>
      </c>
      <c r="D37" s="524" t="str">
        <f>IF('Startovní listina'!E37="","",'Startovní listina'!E37)</f>
        <v/>
      </c>
      <c r="E37" s="525" t="str">
        <f>IF('Startovní listina'!F37="","",'Startovní listina'!F37)</f>
        <v/>
      </c>
      <c r="F37" s="99"/>
      <c r="G37" s="100"/>
      <c r="H37" s="526" t="str">
        <f t="shared" si="0"/>
        <v/>
      </c>
      <c r="I37" s="524" t="str">
        <f t="shared" si="1"/>
        <v/>
      </c>
      <c r="K37" s="520"/>
      <c r="P37" s="503" t="str">
        <f t="shared" si="2"/>
        <v/>
      </c>
      <c r="Q37" s="503" t="str">
        <f t="shared" si="3"/>
        <v/>
      </c>
      <c r="R37" s="503" t="str">
        <f t="shared" si="4"/>
        <v/>
      </c>
      <c r="S37" s="503" t="str">
        <f t="shared" si="5"/>
        <v/>
      </c>
      <c r="T37" s="503" t="str">
        <f t="shared" si="6"/>
        <v/>
      </c>
      <c r="U37" s="522" t="str">
        <f t="shared" si="7"/>
        <v/>
      </c>
    </row>
    <row r="38" spans="1:21">
      <c r="A38" s="523" t="s">
        <v>57</v>
      </c>
      <c r="B38" s="524" t="str">
        <f>IF('Startovní listina'!B38="","",'Startovní listina'!B38)</f>
        <v/>
      </c>
      <c r="C38" s="524" t="str">
        <f>IF('Startovní listina'!D38="","",'Startovní listina'!D38)</f>
        <v/>
      </c>
      <c r="D38" s="524" t="str">
        <f>IF('Startovní listina'!E38="","",'Startovní listina'!E38)</f>
        <v/>
      </c>
      <c r="E38" s="525" t="str">
        <f>IF('Startovní listina'!F38="","",'Startovní listina'!F38)</f>
        <v/>
      </c>
      <c r="F38" s="99"/>
      <c r="G38" s="100"/>
      <c r="H38" s="526" t="str">
        <f t="shared" si="0"/>
        <v/>
      </c>
      <c r="I38" s="524" t="str">
        <f t="shared" si="1"/>
        <v/>
      </c>
      <c r="K38" s="520"/>
      <c r="P38" s="503" t="str">
        <f t="shared" si="2"/>
        <v/>
      </c>
      <c r="Q38" s="503" t="str">
        <f t="shared" si="3"/>
        <v/>
      </c>
      <c r="R38" s="503" t="str">
        <f t="shared" si="4"/>
        <v/>
      </c>
      <c r="S38" s="503" t="str">
        <f t="shared" si="5"/>
        <v/>
      </c>
      <c r="T38" s="503" t="str">
        <f t="shared" si="6"/>
        <v/>
      </c>
      <c r="U38" s="522" t="str">
        <f t="shared" si="7"/>
        <v/>
      </c>
    </row>
    <row r="39" spans="1:21">
      <c r="A39" s="523" t="s">
        <v>58</v>
      </c>
      <c r="B39" s="524" t="str">
        <f>IF('Startovní listina'!B39="","",'Startovní listina'!B39)</f>
        <v/>
      </c>
      <c r="C39" s="524" t="str">
        <f>IF('Startovní listina'!D39="","",'Startovní listina'!D39)</f>
        <v/>
      </c>
      <c r="D39" s="524" t="str">
        <f>IF('Startovní listina'!E39="","",'Startovní listina'!E39)</f>
        <v/>
      </c>
      <c r="E39" s="525" t="str">
        <f>IF('Startovní listina'!F39="","",'Startovní listina'!F39)</f>
        <v/>
      </c>
      <c r="F39" s="99"/>
      <c r="G39" s="100"/>
      <c r="H39" s="526" t="str">
        <f t="shared" si="0"/>
        <v/>
      </c>
      <c r="I39" s="524" t="str">
        <f t="shared" si="1"/>
        <v/>
      </c>
      <c r="K39" s="520"/>
      <c r="P39" s="503" t="str">
        <f t="shared" si="2"/>
        <v/>
      </c>
      <c r="Q39" s="503" t="str">
        <f t="shared" si="3"/>
        <v/>
      </c>
      <c r="R39" s="503" t="str">
        <f t="shared" si="4"/>
        <v/>
      </c>
      <c r="S39" s="503" t="str">
        <f t="shared" si="5"/>
        <v/>
      </c>
      <c r="T39" s="503" t="str">
        <f t="shared" si="6"/>
        <v/>
      </c>
      <c r="U39" s="522" t="str">
        <f t="shared" si="7"/>
        <v/>
      </c>
    </row>
    <row r="40" spans="1:21">
      <c r="A40" s="523" t="s">
        <v>59</v>
      </c>
      <c r="B40" s="524" t="str">
        <f>IF('Startovní listina'!B40="","",'Startovní listina'!B40)</f>
        <v/>
      </c>
      <c r="C40" s="524" t="str">
        <f>IF('Startovní listina'!D40="","",'Startovní listina'!D40)</f>
        <v/>
      </c>
      <c r="D40" s="524" t="str">
        <f>IF('Startovní listina'!E40="","",'Startovní listina'!E40)</f>
        <v/>
      </c>
      <c r="E40" s="525" t="str">
        <f>IF('Startovní listina'!F40="","",'Startovní listina'!F40)</f>
        <v/>
      </c>
      <c r="F40" s="99"/>
      <c r="G40" s="100"/>
      <c r="H40" s="526" t="str">
        <f t="shared" si="0"/>
        <v/>
      </c>
      <c r="I40" s="524" t="str">
        <f t="shared" si="1"/>
        <v/>
      </c>
      <c r="K40" s="520"/>
      <c r="P40" s="503" t="str">
        <f t="shared" si="2"/>
        <v/>
      </c>
      <c r="Q40" s="503" t="str">
        <f t="shared" si="3"/>
        <v/>
      </c>
      <c r="R40" s="503" t="str">
        <f t="shared" si="4"/>
        <v/>
      </c>
      <c r="S40" s="503" t="str">
        <f t="shared" si="5"/>
        <v/>
      </c>
      <c r="T40" s="503" t="str">
        <f t="shared" si="6"/>
        <v/>
      </c>
      <c r="U40" s="522" t="str">
        <f t="shared" si="7"/>
        <v/>
      </c>
    </row>
    <row r="41" spans="1:21">
      <c r="A41" s="523" t="s">
        <v>60</v>
      </c>
      <c r="B41" s="524" t="str">
        <f>IF('Startovní listina'!B41="","",'Startovní listina'!B41)</f>
        <v/>
      </c>
      <c r="C41" s="524" t="str">
        <f>IF('Startovní listina'!D41="","",'Startovní listina'!D41)</f>
        <v/>
      </c>
      <c r="D41" s="524" t="str">
        <f>IF('Startovní listina'!E41="","",'Startovní listina'!E41)</f>
        <v/>
      </c>
      <c r="E41" s="525" t="str">
        <f>IF('Startovní listina'!F41="","",'Startovní listina'!F41)</f>
        <v/>
      </c>
      <c r="F41" s="99"/>
      <c r="G41" s="100"/>
      <c r="H41" s="526" t="str">
        <f t="shared" si="0"/>
        <v/>
      </c>
      <c r="I41" s="524" t="str">
        <f t="shared" si="1"/>
        <v/>
      </c>
      <c r="K41" s="520"/>
      <c r="P41" s="503" t="str">
        <f t="shared" si="2"/>
        <v/>
      </c>
      <c r="Q41" s="503" t="str">
        <f t="shared" si="3"/>
        <v/>
      </c>
      <c r="R41" s="503" t="str">
        <f t="shared" si="4"/>
        <v/>
      </c>
      <c r="S41" s="503" t="str">
        <f t="shared" si="5"/>
        <v/>
      </c>
      <c r="T41" s="503" t="str">
        <f t="shared" si="6"/>
        <v/>
      </c>
      <c r="U41" s="522" t="str">
        <f t="shared" si="7"/>
        <v/>
      </c>
    </row>
    <row r="42" spans="1:21">
      <c r="A42" s="523" t="s">
        <v>61</v>
      </c>
      <c r="B42" s="524" t="str">
        <f>IF('Startovní listina'!B42="","",'Startovní listina'!B42)</f>
        <v/>
      </c>
      <c r="C42" s="524" t="str">
        <f>IF('Startovní listina'!D42="","",'Startovní listina'!D42)</f>
        <v/>
      </c>
      <c r="D42" s="524" t="str">
        <f>IF('Startovní listina'!E42="","",'Startovní listina'!E42)</f>
        <v/>
      </c>
      <c r="E42" s="525" t="str">
        <f>IF('Startovní listina'!F42="","",'Startovní listina'!F42)</f>
        <v/>
      </c>
      <c r="F42" s="99"/>
      <c r="G42" s="100"/>
      <c r="H42" s="526" t="str">
        <f t="shared" si="0"/>
        <v/>
      </c>
      <c r="I42" s="524" t="str">
        <f t="shared" si="1"/>
        <v/>
      </c>
      <c r="K42" s="520"/>
      <c r="P42" s="503" t="str">
        <f t="shared" si="2"/>
        <v/>
      </c>
      <c r="Q42" s="503" t="str">
        <f t="shared" si="3"/>
        <v/>
      </c>
      <c r="R42" s="503" t="str">
        <f t="shared" si="4"/>
        <v/>
      </c>
      <c r="S42" s="503" t="str">
        <f t="shared" si="5"/>
        <v/>
      </c>
      <c r="T42" s="503" t="str">
        <f t="shared" si="6"/>
        <v/>
      </c>
      <c r="U42" s="522" t="str">
        <f t="shared" si="7"/>
        <v/>
      </c>
    </row>
    <row r="43" spans="1:21">
      <c r="A43" s="523" t="s">
        <v>62</v>
      </c>
      <c r="B43" s="524" t="str">
        <f>IF('Startovní listina'!B43="","",'Startovní listina'!B43)</f>
        <v/>
      </c>
      <c r="C43" s="524" t="str">
        <f>IF('Startovní listina'!D43="","",'Startovní listina'!D43)</f>
        <v/>
      </c>
      <c r="D43" s="524" t="str">
        <f>IF('Startovní listina'!E43="","",'Startovní listina'!E43)</f>
        <v/>
      </c>
      <c r="E43" s="525" t="str">
        <f>IF('Startovní listina'!F43="","",'Startovní listina'!F43)</f>
        <v/>
      </c>
      <c r="F43" s="99"/>
      <c r="G43" s="100"/>
      <c r="H43" s="526" t="str">
        <f t="shared" si="0"/>
        <v/>
      </c>
      <c r="I43" s="524" t="str">
        <f t="shared" si="1"/>
        <v/>
      </c>
      <c r="K43" s="520"/>
      <c r="P43" s="503" t="str">
        <f t="shared" si="2"/>
        <v/>
      </c>
      <c r="Q43" s="503" t="str">
        <f t="shared" si="3"/>
        <v/>
      </c>
      <c r="R43" s="503" t="str">
        <f t="shared" si="4"/>
        <v/>
      </c>
      <c r="S43" s="503" t="str">
        <f t="shared" si="5"/>
        <v/>
      </c>
      <c r="T43" s="503" t="str">
        <f t="shared" si="6"/>
        <v/>
      </c>
      <c r="U43" s="522" t="str">
        <f t="shared" si="7"/>
        <v/>
      </c>
    </row>
    <row r="44" spans="1:21">
      <c r="A44" s="523" t="s">
        <v>63</v>
      </c>
      <c r="B44" s="524" t="str">
        <f>IF('Startovní listina'!B44="","",'Startovní listina'!B44)</f>
        <v/>
      </c>
      <c r="C44" s="524" t="str">
        <f>IF('Startovní listina'!D44="","",'Startovní listina'!D44)</f>
        <v/>
      </c>
      <c r="D44" s="524" t="str">
        <f>IF('Startovní listina'!E44="","",'Startovní listina'!E44)</f>
        <v/>
      </c>
      <c r="E44" s="525" t="str">
        <f>IF('Startovní listina'!F44="","",'Startovní listina'!F44)</f>
        <v/>
      </c>
      <c r="F44" s="99"/>
      <c r="G44" s="100"/>
      <c r="H44" s="526" t="str">
        <f t="shared" si="0"/>
        <v/>
      </c>
      <c r="I44" s="524" t="str">
        <f t="shared" si="1"/>
        <v/>
      </c>
      <c r="K44" s="520"/>
      <c r="P44" s="503" t="str">
        <f t="shared" si="2"/>
        <v/>
      </c>
      <c r="Q44" s="503" t="str">
        <f t="shared" si="3"/>
        <v/>
      </c>
      <c r="R44" s="503" t="str">
        <f t="shared" si="4"/>
        <v/>
      </c>
      <c r="S44" s="503" t="str">
        <f t="shared" si="5"/>
        <v/>
      </c>
      <c r="T44" s="503" t="str">
        <f t="shared" si="6"/>
        <v/>
      </c>
      <c r="U44" s="522" t="str">
        <f t="shared" si="7"/>
        <v/>
      </c>
    </row>
    <row r="45" spans="1:21">
      <c r="A45" s="523" t="s">
        <v>64</v>
      </c>
      <c r="B45" s="524" t="str">
        <f>IF('Startovní listina'!B45="","",'Startovní listina'!B45)</f>
        <v/>
      </c>
      <c r="C45" s="524" t="str">
        <f>IF('Startovní listina'!D45="","",'Startovní listina'!D45)</f>
        <v/>
      </c>
      <c r="D45" s="524" t="str">
        <f>IF('Startovní listina'!E45="","",'Startovní listina'!E45)</f>
        <v/>
      </c>
      <c r="E45" s="525" t="str">
        <f>IF('Startovní listina'!F45="","",'Startovní listina'!F45)</f>
        <v/>
      </c>
      <c r="F45" s="99"/>
      <c r="G45" s="100"/>
      <c r="H45" s="526" t="str">
        <f t="shared" si="0"/>
        <v/>
      </c>
      <c r="I45" s="524" t="str">
        <f t="shared" si="1"/>
        <v/>
      </c>
      <c r="K45" s="520"/>
      <c r="P45" s="503" t="str">
        <f t="shared" si="2"/>
        <v/>
      </c>
      <c r="Q45" s="503" t="str">
        <f t="shared" si="3"/>
        <v/>
      </c>
      <c r="R45" s="503" t="str">
        <f t="shared" si="4"/>
        <v/>
      </c>
      <c r="S45" s="503" t="str">
        <f t="shared" si="5"/>
        <v/>
      </c>
      <c r="T45" s="503" t="str">
        <f t="shared" si="6"/>
        <v/>
      </c>
      <c r="U45" s="522" t="str">
        <f t="shared" si="7"/>
        <v/>
      </c>
    </row>
    <row r="46" spans="1:21">
      <c r="A46" s="523" t="s">
        <v>65</v>
      </c>
      <c r="B46" s="524" t="str">
        <f>IF('Startovní listina'!B46="","",'Startovní listina'!B46)</f>
        <v/>
      </c>
      <c r="C46" s="524" t="str">
        <f>IF('Startovní listina'!D46="","",'Startovní listina'!D46)</f>
        <v/>
      </c>
      <c r="D46" s="524" t="str">
        <f>IF('Startovní listina'!E46="","",'Startovní listina'!E46)</f>
        <v/>
      </c>
      <c r="E46" s="525" t="str">
        <f>IF('Startovní listina'!F46="","",'Startovní listina'!F46)</f>
        <v/>
      </c>
      <c r="F46" s="99"/>
      <c r="G46" s="100"/>
      <c r="H46" s="526" t="str">
        <f t="shared" si="0"/>
        <v/>
      </c>
      <c r="I46" s="524" t="str">
        <f t="shared" si="1"/>
        <v/>
      </c>
      <c r="K46" s="520"/>
      <c r="P46" s="503" t="str">
        <f t="shared" si="2"/>
        <v/>
      </c>
      <c r="Q46" s="503" t="str">
        <f t="shared" si="3"/>
        <v/>
      </c>
      <c r="R46" s="503" t="str">
        <f t="shared" si="4"/>
        <v/>
      </c>
      <c r="S46" s="503" t="str">
        <f t="shared" si="5"/>
        <v/>
      </c>
      <c r="T46" s="503" t="str">
        <f t="shared" si="6"/>
        <v/>
      </c>
      <c r="U46" s="522" t="str">
        <f t="shared" si="7"/>
        <v/>
      </c>
    </row>
    <row r="47" spans="1:21">
      <c r="A47" s="523" t="s">
        <v>66</v>
      </c>
      <c r="B47" s="524" t="str">
        <f>IF('Startovní listina'!B47="","",'Startovní listina'!B47)</f>
        <v/>
      </c>
      <c r="C47" s="524" t="str">
        <f>IF('Startovní listina'!D47="","",'Startovní listina'!D47)</f>
        <v/>
      </c>
      <c r="D47" s="524" t="str">
        <f>IF('Startovní listina'!E47="","",'Startovní listina'!E47)</f>
        <v/>
      </c>
      <c r="E47" s="525" t="str">
        <f>IF('Startovní listina'!F47="","",'Startovní listina'!F47)</f>
        <v/>
      </c>
      <c r="F47" s="99"/>
      <c r="G47" s="100"/>
      <c r="H47" s="526" t="str">
        <f t="shared" si="0"/>
        <v/>
      </c>
      <c r="I47" s="524" t="str">
        <f t="shared" si="1"/>
        <v/>
      </c>
      <c r="K47" s="520"/>
      <c r="P47" s="503" t="str">
        <f t="shared" si="2"/>
        <v/>
      </c>
      <c r="Q47" s="503" t="str">
        <f t="shared" si="3"/>
        <v/>
      </c>
      <c r="R47" s="503" t="str">
        <f t="shared" si="4"/>
        <v/>
      </c>
      <c r="S47" s="503" t="str">
        <f t="shared" si="5"/>
        <v/>
      </c>
      <c r="T47" s="503" t="str">
        <f t="shared" si="6"/>
        <v/>
      </c>
      <c r="U47" s="522" t="str">
        <f t="shared" si="7"/>
        <v/>
      </c>
    </row>
    <row r="48" spans="1:21">
      <c r="A48" s="523" t="s">
        <v>67</v>
      </c>
      <c r="B48" s="524" t="str">
        <f>IF('Startovní listina'!B48="","",'Startovní listina'!B48)</f>
        <v/>
      </c>
      <c r="C48" s="524" t="str">
        <f>IF('Startovní listina'!D48="","",'Startovní listina'!D48)</f>
        <v/>
      </c>
      <c r="D48" s="524" t="str">
        <f>IF('Startovní listina'!E48="","",'Startovní listina'!E48)</f>
        <v/>
      </c>
      <c r="E48" s="525" t="str">
        <f>IF('Startovní listina'!F48="","",'Startovní listina'!F48)</f>
        <v/>
      </c>
      <c r="F48" s="99"/>
      <c r="G48" s="100"/>
      <c r="H48" s="526" t="str">
        <f t="shared" si="0"/>
        <v/>
      </c>
      <c r="I48" s="524" t="str">
        <f t="shared" si="1"/>
        <v/>
      </c>
      <c r="K48" s="520"/>
      <c r="P48" s="503" t="str">
        <f t="shared" si="2"/>
        <v/>
      </c>
      <c r="Q48" s="503" t="str">
        <f t="shared" si="3"/>
        <v/>
      </c>
      <c r="R48" s="503" t="str">
        <f t="shared" si="4"/>
        <v/>
      </c>
      <c r="S48" s="503" t="str">
        <f t="shared" si="5"/>
        <v/>
      </c>
      <c r="T48" s="503" t="str">
        <f t="shared" si="6"/>
        <v/>
      </c>
      <c r="U48" s="522" t="str">
        <f t="shared" si="7"/>
        <v/>
      </c>
    </row>
    <row r="49" spans="1:21">
      <c r="A49" s="523" t="s">
        <v>68</v>
      </c>
      <c r="B49" s="524" t="str">
        <f>IF('Startovní listina'!B49="","",'Startovní listina'!B49)</f>
        <v/>
      </c>
      <c r="C49" s="524" t="str">
        <f>IF('Startovní listina'!D49="","",'Startovní listina'!D49)</f>
        <v/>
      </c>
      <c r="D49" s="524" t="str">
        <f>IF('Startovní listina'!E49="","",'Startovní listina'!E49)</f>
        <v/>
      </c>
      <c r="E49" s="525" t="str">
        <f>IF('Startovní listina'!F49="","",'Startovní listina'!F49)</f>
        <v/>
      </c>
      <c r="F49" s="99"/>
      <c r="G49" s="100"/>
      <c r="H49" s="526" t="str">
        <f t="shared" si="0"/>
        <v/>
      </c>
      <c r="I49" s="524" t="str">
        <f t="shared" si="1"/>
        <v/>
      </c>
      <c r="K49" s="520"/>
      <c r="P49" s="503" t="str">
        <f t="shared" si="2"/>
        <v/>
      </c>
      <c r="Q49" s="503" t="str">
        <f t="shared" si="3"/>
        <v/>
      </c>
      <c r="R49" s="503" t="str">
        <f t="shared" si="4"/>
        <v/>
      </c>
      <c r="S49" s="503" t="str">
        <f t="shared" si="5"/>
        <v/>
      </c>
      <c r="T49" s="503" t="str">
        <f t="shared" si="6"/>
        <v/>
      </c>
      <c r="U49" s="522" t="str">
        <f t="shared" si="7"/>
        <v/>
      </c>
    </row>
    <row r="50" spans="1:21">
      <c r="A50" s="523" t="s">
        <v>69</v>
      </c>
      <c r="B50" s="524" t="str">
        <f>IF('Startovní listina'!B50="","",'Startovní listina'!B50)</f>
        <v/>
      </c>
      <c r="C50" s="524" t="str">
        <f>IF('Startovní listina'!D50="","",'Startovní listina'!D50)</f>
        <v/>
      </c>
      <c r="D50" s="524" t="str">
        <f>IF('Startovní listina'!E50="","",'Startovní listina'!E50)</f>
        <v/>
      </c>
      <c r="E50" s="525" t="str">
        <f>IF('Startovní listina'!F50="","",'Startovní listina'!F50)</f>
        <v/>
      </c>
      <c r="F50" s="99"/>
      <c r="G50" s="100"/>
      <c r="H50" s="526" t="str">
        <f t="shared" si="0"/>
        <v/>
      </c>
      <c r="I50" s="524" t="str">
        <f t="shared" si="1"/>
        <v/>
      </c>
      <c r="K50" s="520"/>
      <c r="P50" s="503" t="str">
        <f t="shared" si="2"/>
        <v/>
      </c>
      <c r="Q50" s="503" t="str">
        <f t="shared" si="3"/>
        <v/>
      </c>
      <c r="R50" s="503" t="str">
        <f t="shared" si="4"/>
        <v/>
      </c>
      <c r="S50" s="503" t="str">
        <f t="shared" si="5"/>
        <v/>
      </c>
      <c r="T50" s="503" t="str">
        <f t="shared" si="6"/>
        <v/>
      </c>
      <c r="U50" s="522" t="str">
        <f t="shared" si="7"/>
        <v/>
      </c>
    </row>
    <row r="51" spans="1:21">
      <c r="A51" s="523" t="s">
        <v>70</v>
      </c>
      <c r="B51" s="524" t="str">
        <f>IF('Startovní listina'!B51="","",'Startovní listina'!B51)</f>
        <v/>
      </c>
      <c r="C51" s="524" t="str">
        <f>IF('Startovní listina'!D51="","",'Startovní listina'!D51)</f>
        <v/>
      </c>
      <c r="D51" s="524" t="str">
        <f>IF('Startovní listina'!E51="","",'Startovní listina'!E51)</f>
        <v/>
      </c>
      <c r="E51" s="525" t="str">
        <f>IF('Startovní listina'!F51="","",'Startovní listina'!F51)</f>
        <v/>
      </c>
      <c r="F51" s="99"/>
      <c r="G51" s="100"/>
      <c r="H51" s="526" t="str">
        <f t="shared" si="0"/>
        <v/>
      </c>
      <c r="I51" s="524" t="str">
        <f t="shared" si="1"/>
        <v/>
      </c>
      <c r="K51" s="520"/>
      <c r="P51" s="503" t="str">
        <f t="shared" si="2"/>
        <v/>
      </c>
      <c r="Q51" s="503" t="str">
        <f t="shared" si="3"/>
        <v/>
      </c>
      <c r="R51" s="503" t="str">
        <f t="shared" si="4"/>
        <v/>
      </c>
      <c r="S51" s="503" t="str">
        <f t="shared" si="5"/>
        <v/>
      </c>
      <c r="T51" s="503" t="str">
        <f t="shared" si="6"/>
        <v/>
      </c>
      <c r="U51" s="522" t="str">
        <f t="shared" si="7"/>
        <v/>
      </c>
    </row>
    <row r="52" spans="1:21">
      <c r="A52" s="523" t="s">
        <v>71</v>
      </c>
      <c r="B52" s="524" t="str">
        <f>IF('Startovní listina'!B52="","",'Startovní listina'!B52)</f>
        <v/>
      </c>
      <c r="C52" s="524" t="str">
        <f>IF('Startovní listina'!D52="","",'Startovní listina'!D52)</f>
        <v/>
      </c>
      <c r="D52" s="524" t="str">
        <f>IF('Startovní listina'!E52="","",'Startovní listina'!E52)</f>
        <v/>
      </c>
      <c r="E52" s="525" t="str">
        <f>IF('Startovní listina'!F52="","",'Startovní listina'!F52)</f>
        <v/>
      </c>
      <c r="F52" s="99"/>
      <c r="G52" s="100"/>
      <c r="H52" s="526" t="str">
        <f t="shared" si="0"/>
        <v/>
      </c>
      <c r="I52" s="524" t="str">
        <f t="shared" si="1"/>
        <v/>
      </c>
      <c r="K52" s="520"/>
      <c r="P52" s="503" t="str">
        <f t="shared" si="2"/>
        <v/>
      </c>
      <c r="Q52" s="503" t="str">
        <f t="shared" si="3"/>
        <v/>
      </c>
      <c r="R52" s="503" t="str">
        <f t="shared" si="4"/>
        <v/>
      </c>
      <c r="S52" s="503" t="str">
        <f t="shared" si="5"/>
        <v/>
      </c>
      <c r="T52" s="503" t="str">
        <f t="shared" si="6"/>
        <v/>
      </c>
      <c r="U52" s="522" t="str">
        <f t="shared" si="7"/>
        <v/>
      </c>
    </row>
    <row r="53" spans="1:21">
      <c r="A53" s="523" t="s">
        <v>72</v>
      </c>
      <c r="B53" s="524" t="str">
        <f>IF('Startovní listina'!B53="","",'Startovní listina'!B53)</f>
        <v/>
      </c>
      <c r="C53" s="524" t="str">
        <f>IF('Startovní listina'!D53="","",'Startovní listina'!D53)</f>
        <v/>
      </c>
      <c r="D53" s="524" t="str">
        <f>IF('Startovní listina'!E53="","",'Startovní listina'!E53)</f>
        <v/>
      </c>
      <c r="E53" s="525" t="str">
        <f>IF('Startovní listina'!F53="","",'Startovní listina'!F53)</f>
        <v/>
      </c>
      <c r="F53" s="99"/>
      <c r="G53" s="100"/>
      <c r="H53" s="526" t="str">
        <f t="shared" si="0"/>
        <v/>
      </c>
      <c r="I53" s="524" t="str">
        <f t="shared" si="1"/>
        <v/>
      </c>
      <c r="K53" s="520"/>
      <c r="P53" s="503" t="str">
        <f t="shared" si="2"/>
        <v/>
      </c>
      <c r="Q53" s="503" t="str">
        <f t="shared" si="3"/>
        <v/>
      </c>
      <c r="R53" s="503" t="str">
        <f t="shared" si="4"/>
        <v/>
      </c>
      <c r="S53" s="503" t="str">
        <f t="shared" si="5"/>
        <v/>
      </c>
      <c r="T53" s="503" t="str">
        <f t="shared" si="6"/>
        <v/>
      </c>
      <c r="U53" s="522" t="str">
        <f t="shared" si="7"/>
        <v/>
      </c>
    </row>
    <row r="54" spans="1:21">
      <c r="A54" s="523" t="s">
        <v>73</v>
      </c>
      <c r="B54" s="524" t="str">
        <f>IF('Startovní listina'!B54="","",'Startovní listina'!B54)</f>
        <v/>
      </c>
      <c r="C54" s="524" t="str">
        <f>IF('Startovní listina'!D54="","",'Startovní listina'!D54)</f>
        <v/>
      </c>
      <c r="D54" s="524" t="str">
        <f>IF('Startovní listina'!E54="","",'Startovní listina'!E54)</f>
        <v/>
      </c>
      <c r="E54" s="525" t="str">
        <f>IF('Startovní listina'!F54="","",'Startovní listina'!F54)</f>
        <v/>
      </c>
      <c r="F54" s="99"/>
      <c r="G54" s="100"/>
      <c r="H54" s="526" t="str">
        <f t="shared" si="0"/>
        <v/>
      </c>
      <c r="I54" s="524" t="str">
        <f t="shared" si="1"/>
        <v/>
      </c>
      <c r="K54" s="520"/>
      <c r="P54" s="503" t="str">
        <f t="shared" si="2"/>
        <v/>
      </c>
      <c r="Q54" s="503" t="str">
        <f t="shared" si="3"/>
        <v/>
      </c>
      <c r="R54" s="503" t="str">
        <f t="shared" si="4"/>
        <v/>
      </c>
      <c r="S54" s="503" t="str">
        <f t="shared" si="5"/>
        <v/>
      </c>
      <c r="T54" s="503" t="str">
        <f t="shared" si="6"/>
        <v/>
      </c>
      <c r="U54" s="522" t="str">
        <f t="shared" si="7"/>
        <v/>
      </c>
    </row>
    <row r="55" spans="1:21">
      <c r="A55" s="523" t="s">
        <v>74</v>
      </c>
      <c r="B55" s="524" t="str">
        <f>IF('Startovní listina'!B55="","",'Startovní listina'!B55)</f>
        <v/>
      </c>
      <c r="C55" s="524" t="str">
        <f>IF('Startovní listina'!D55="","",'Startovní listina'!D55)</f>
        <v/>
      </c>
      <c r="D55" s="524" t="str">
        <f>IF('Startovní listina'!E55="","",'Startovní listina'!E55)</f>
        <v/>
      </c>
      <c r="E55" s="525" t="str">
        <f>IF('Startovní listina'!F55="","",'Startovní listina'!F55)</f>
        <v/>
      </c>
      <c r="F55" s="99"/>
      <c r="G55" s="100"/>
      <c r="H55" s="526" t="str">
        <f t="shared" si="0"/>
        <v/>
      </c>
      <c r="I55" s="524" t="str">
        <f t="shared" si="1"/>
        <v/>
      </c>
      <c r="K55" s="520"/>
      <c r="P55" s="503" t="str">
        <f t="shared" si="2"/>
        <v/>
      </c>
      <c r="Q55" s="503" t="str">
        <f t="shared" si="3"/>
        <v/>
      </c>
      <c r="R55" s="503" t="str">
        <f t="shared" si="4"/>
        <v/>
      </c>
      <c r="S55" s="503" t="str">
        <f t="shared" si="5"/>
        <v/>
      </c>
      <c r="T55" s="503" t="str">
        <f t="shared" si="6"/>
        <v/>
      </c>
      <c r="U55" s="522" t="str">
        <f t="shared" si="7"/>
        <v/>
      </c>
    </row>
    <row r="56" spans="1:21">
      <c r="A56" s="523" t="s">
        <v>75</v>
      </c>
      <c r="B56" s="524" t="str">
        <f>IF('Startovní listina'!B56="","",'Startovní listina'!B56)</f>
        <v/>
      </c>
      <c r="C56" s="524" t="str">
        <f>IF('Startovní listina'!D56="","",'Startovní listina'!D56)</f>
        <v/>
      </c>
      <c r="D56" s="524" t="str">
        <f>IF('Startovní listina'!E56="","",'Startovní listina'!E56)</f>
        <v/>
      </c>
      <c r="E56" s="525" t="str">
        <f>IF('Startovní listina'!F56="","",'Startovní listina'!F56)</f>
        <v/>
      </c>
      <c r="F56" s="99"/>
      <c r="G56" s="100"/>
      <c r="H56" s="526" t="str">
        <f t="shared" si="0"/>
        <v/>
      </c>
      <c r="I56" s="524" t="str">
        <f t="shared" si="1"/>
        <v/>
      </c>
      <c r="K56" s="520"/>
      <c r="P56" s="503" t="str">
        <f t="shared" si="2"/>
        <v/>
      </c>
      <c r="Q56" s="503" t="str">
        <f t="shared" si="3"/>
        <v/>
      </c>
      <c r="R56" s="503" t="str">
        <f t="shared" si="4"/>
        <v/>
      </c>
      <c r="S56" s="503" t="str">
        <f t="shared" si="5"/>
        <v/>
      </c>
      <c r="T56" s="503" t="str">
        <f t="shared" si="6"/>
        <v/>
      </c>
      <c r="U56" s="522" t="str">
        <f t="shared" si="7"/>
        <v/>
      </c>
    </row>
    <row r="57" spans="1:21">
      <c r="A57" s="523" t="s">
        <v>76</v>
      </c>
      <c r="B57" s="524" t="str">
        <f>IF('Startovní listina'!B57="","",'Startovní listina'!B57)</f>
        <v/>
      </c>
      <c r="C57" s="524" t="str">
        <f>IF('Startovní listina'!D57="","",'Startovní listina'!D57)</f>
        <v/>
      </c>
      <c r="D57" s="524" t="str">
        <f>IF('Startovní listina'!E57="","",'Startovní listina'!E57)</f>
        <v/>
      </c>
      <c r="E57" s="525" t="str">
        <f>IF('Startovní listina'!F57="","",'Startovní listina'!F57)</f>
        <v/>
      </c>
      <c r="F57" s="99"/>
      <c r="G57" s="100"/>
      <c r="H57" s="526" t="str">
        <f t="shared" si="0"/>
        <v/>
      </c>
      <c r="I57" s="524" t="str">
        <f t="shared" si="1"/>
        <v/>
      </c>
      <c r="K57" s="520"/>
      <c r="P57" s="503" t="str">
        <f t="shared" si="2"/>
        <v/>
      </c>
      <c r="Q57" s="503" t="str">
        <f t="shared" si="3"/>
        <v/>
      </c>
      <c r="R57" s="503" t="str">
        <f t="shared" si="4"/>
        <v/>
      </c>
      <c r="S57" s="503" t="str">
        <f t="shared" si="5"/>
        <v/>
      </c>
      <c r="T57" s="503" t="str">
        <f t="shared" si="6"/>
        <v/>
      </c>
      <c r="U57" s="522" t="str">
        <f t="shared" si="7"/>
        <v/>
      </c>
    </row>
    <row r="58" spans="1:21">
      <c r="A58" s="523" t="s">
        <v>77</v>
      </c>
      <c r="B58" s="524" t="str">
        <f>IF('Startovní listina'!B58="","",'Startovní listina'!B58)</f>
        <v/>
      </c>
      <c r="C58" s="524" t="str">
        <f>IF('Startovní listina'!D58="","",'Startovní listina'!D58)</f>
        <v/>
      </c>
      <c r="D58" s="524" t="str">
        <f>IF('Startovní listina'!E58="","",'Startovní listina'!E58)</f>
        <v/>
      </c>
      <c r="E58" s="525" t="str">
        <f>IF('Startovní listina'!F58="","",'Startovní listina'!F58)</f>
        <v/>
      </c>
      <c r="F58" s="99"/>
      <c r="G58" s="100"/>
      <c r="H58" s="526" t="str">
        <f t="shared" si="0"/>
        <v/>
      </c>
      <c r="I58" s="524" t="str">
        <f t="shared" si="1"/>
        <v/>
      </c>
      <c r="K58" s="520"/>
      <c r="P58" s="503" t="str">
        <f t="shared" si="2"/>
        <v/>
      </c>
      <c r="Q58" s="503" t="str">
        <f t="shared" si="3"/>
        <v/>
      </c>
      <c r="R58" s="503" t="str">
        <f t="shared" si="4"/>
        <v/>
      </c>
      <c r="S58" s="503" t="str">
        <f t="shared" si="5"/>
        <v/>
      </c>
      <c r="T58" s="503" t="str">
        <f t="shared" si="6"/>
        <v/>
      </c>
      <c r="U58" s="522" t="str">
        <f t="shared" si="7"/>
        <v/>
      </c>
    </row>
    <row r="59" spans="1:21">
      <c r="A59" s="523" t="s">
        <v>78</v>
      </c>
      <c r="B59" s="524" t="str">
        <f>IF('Startovní listina'!B59="","",'Startovní listina'!B59)</f>
        <v/>
      </c>
      <c r="C59" s="524" t="str">
        <f>IF('Startovní listina'!D59="","",'Startovní listina'!D59)</f>
        <v/>
      </c>
      <c r="D59" s="524" t="str">
        <f>IF('Startovní listina'!E59="","",'Startovní listina'!E59)</f>
        <v/>
      </c>
      <c r="E59" s="525" t="str">
        <f>IF('Startovní listina'!F59="","",'Startovní listina'!F59)</f>
        <v/>
      </c>
      <c r="F59" s="99"/>
      <c r="G59" s="100"/>
      <c r="H59" s="526" t="str">
        <f t="shared" si="0"/>
        <v/>
      </c>
      <c r="I59" s="524" t="str">
        <f t="shared" si="1"/>
        <v/>
      </c>
      <c r="K59" s="520"/>
      <c r="P59" s="503" t="str">
        <f t="shared" si="2"/>
        <v/>
      </c>
      <c r="Q59" s="503" t="str">
        <f t="shared" si="3"/>
        <v/>
      </c>
      <c r="R59" s="503" t="str">
        <f t="shared" si="4"/>
        <v/>
      </c>
      <c r="S59" s="503" t="str">
        <f t="shared" si="5"/>
        <v/>
      </c>
      <c r="T59" s="503" t="str">
        <f t="shared" si="6"/>
        <v/>
      </c>
      <c r="U59" s="522" t="str">
        <f t="shared" si="7"/>
        <v/>
      </c>
    </row>
    <row r="60" spans="1:21">
      <c r="A60" s="523" t="s">
        <v>79</v>
      </c>
      <c r="B60" s="524" t="str">
        <f>IF('Startovní listina'!B60="","",'Startovní listina'!B60)</f>
        <v/>
      </c>
      <c r="C60" s="524" t="str">
        <f>IF('Startovní listina'!D60="","",'Startovní listina'!D60)</f>
        <v/>
      </c>
      <c r="D60" s="524" t="str">
        <f>IF('Startovní listina'!E60="","",'Startovní listina'!E60)</f>
        <v/>
      </c>
      <c r="E60" s="525" t="str">
        <f>IF('Startovní listina'!F60="","",'Startovní listina'!F60)</f>
        <v/>
      </c>
      <c r="F60" s="99"/>
      <c r="G60" s="100"/>
      <c r="H60" s="526" t="str">
        <f t="shared" si="0"/>
        <v/>
      </c>
      <c r="I60" s="524" t="str">
        <f t="shared" si="1"/>
        <v/>
      </c>
      <c r="K60" s="520"/>
      <c r="P60" s="503" t="str">
        <f t="shared" si="2"/>
        <v/>
      </c>
      <c r="Q60" s="503" t="str">
        <f t="shared" si="3"/>
        <v/>
      </c>
      <c r="R60" s="503" t="str">
        <f t="shared" si="4"/>
        <v/>
      </c>
      <c r="S60" s="503" t="str">
        <f t="shared" si="5"/>
        <v/>
      </c>
      <c r="T60" s="503" t="str">
        <f t="shared" si="6"/>
        <v/>
      </c>
      <c r="U60" s="522" t="str">
        <f t="shared" si="7"/>
        <v/>
      </c>
    </row>
    <row r="61" spans="1:21">
      <c r="A61" s="523" t="s">
        <v>80</v>
      </c>
      <c r="B61" s="524" t="str">
        <f>IF('Startovní listina'!B61="","",'Startovní listina'!B61)</f>
        <v/>
      </c>
      <c r="C61" s="524" t="str">
        <f>IF('Startovní listina'!D61="","",'Startovní listina'!D61)</f>
        <v/>
      </c>
      <c r="D61" s="524" t="str">
        <f>IF('Startovní listina'!E61="","",'Startovní listina'!E61)</f>
        <v/>
      </c>
      <c r="E61" s="525" t="str">
        <f>IF('Startovní listina'!F61="","",'Startovní listina'!F61)</f>
        <v/>
      </c>
      <c r="F61" s="99"/>
      <c r="G61" s="100"/>
      <c r="H61" s="526" t="str">
        <f t="shared" si="0"/>
        <v/>
      </c>
      <c r="I61" s="524" t="str">
        <f t="shared" si="1"/>
        <v/>
      </c>
      <c r="K61" s="520"/>
      <c r="P61" s="503" t="str">
        <f t="shared" si="2"/>
        <v/>
      </c>
      <c r="Q61" s="503" t="str">
        <f t="shared" si="3"/>
        <v/>
      </c>
      <c r="R61" s="503" t="str">
        <f t="shared" si="4"/>
        <v/>
      </c>
      <c r="S61" s="503" t="str">
        <f t="shared" si="5"/>
        <v/>
      </c>
      <c r="T61" s="503" t="str">
        <f t="shared" si="6"/>
        <v/>
      </c>
      <c r="U61" s="527" t="str">
        <f t="shared" si="7"/>
        <v/>
      </c>
    </row>
    <row r="62" spans="1:21" ht="15.75" thickBot="1">
      <c r="A62" s="523" t="s">
        <v>81</v>
      </c>
      <c r="B62" s="524" t="str">
        <f>IF('Startovní listina'!B62="","",'Startovní listina'!B62)</f>
        <v/>
      </c>
      <c r="C62" s="524" t="str">
        <f>IF('Startovní listina'!D62="","",'Startovní listina'!D62)</f>
        <v/>
      </c>
      <c r="D62" s="524" t="str">
        <f>IF('Startovní listina'!E62="","",'Startovní listina'!E62)</f>
        <v/>
      </c>
      <c r="E62" s="525" t="str">
        <f>IF('Startovní listina'!F62="","",'Startovní listina'!F62)</f>
        <v/>
      </c>
      <c r="F62" s="101"/>
      <c r="G62" s="102"/>
      <c r="H62" s="526" t="str">
        <f t="shared" si="0"/>
        <v/>
      </c>
      <c r="I62" s="524" t="str">
        <f t="shared" si="1"/>
        <v/>
      </c>
      <c r="K62" s="520"/>
      <c r="P62" s="503" t="str">
        <f t="shared" si="2"/>
        <v/>
      </c>
      <c r="Q62" s="503" t="str">
        <f t="shared" si="3"/>
        <v/>
      </c>
      <c r="R62" s="503" t="str">
        <f t="shared" si="4"/>
        <v/>
      </c>
      <c r="S62" s="503" t="str">
        <f t="shared" si="5"/>
        <v/>
      </c>
      <c r="T62" s="503" t="str">
        <f t="shared" si="6"/>
        <v/>
      </c>
      <c r="U62" s="527" t="str">
        <f t="shared" si="7"/>
        <v/>
      </c>
    </row>
    <row r="63" spans="1:21" ht="15.75" thickTop="1"/>
  </sheetData>
  <sheetProtection password="A7CB" sheet="1" objects="1" scenarios="1" autoFilter="0"/>
  <autoFilter ref="A12:I62"/>
  <mergeCells count="7">
    <mergeCell ref="L2:V10"/>
    <mergeCell ref="C10:G10"/>
    <mergeCell ref="A1:I1"/>
    <mergeCell ref="C2:G2"/>
    <mergeCell ref="C4:G4"/>
    <mergeCell ref="C6:G6"/>
    <mergeCell ref="C8:G8"/>
  </mergeCells>
  <conditionalFormatting sqref="A13:I13">
    <cfRule type="expression" dxfId="49" priority="47">
      <formula>$E13="RO-Z"</formula>
    </cfRule>
    <cfRule type="expression" dxfId="48" priority="48">
      <formula>$E13="RO-1"</formula>
    </cfRule>
    <cfRule type="expression" dxfId="47" priority="49">
      <formula>$E13="RO-2"</formula>
    </cfRule>
    <cfRule type="expression" dxfId="46" priority="50">
      <formula>$E13="RO-3"</formula>
    </cfRule>
  </conditionalFormatting>
  <conditionalFormatting sqref="A14:I14">
    <cfRule type="expression" dxfId="45" priority="43">
      <formula>$E14="RO-Z"</formula>
    </cfRule>
    <cfRule type="expression" dxfId="44" priority="44">
      <formula>$E14="RO-1"</formula>
    </cfRule>
    <cfRule type="expression" dxfId="43" priority="45">
      <formula>$E14="RO-2"</formula>
    </cfRule>
    <cfRule type="expression" dxfId="42" priority="46">
      <formula>$E14="RO-3"</formula>
    </cfRule>
  </conditionalFormatting>
  <conditionalFormatting sqref="A15:I62">
    <cfRule type="expression" dxfId="41" priority="39">
      <formula>$E15="RO-Z"</formula>
    </cfRule>
    <cfRule type="expression" dxfId="40" priority="40">
      <formula>$E15="RO-1"</formula>
    </cfRule>
    <cfRule type="expression" dxfId="39" priority="41">
      <formula>$E15="RO-2"</formula>
    </cfRule>
    <cfRule type="expression" dxfId="38" priority="42">
      <formula>$E15="RO-3"</formula>
    </cfRule>
  </conditionalFormatting>
  <conditionalFormatting sqref="I51">
    <cfRule type="expression" dxfId="37" priority="35">
      <formula>$E51="RO-Z"</formula>
    </cfRule>
    <cfRule type="expression" dxfId="36" priority="36">
      <formula>$E51="RO-1"</formula>
    </cfRule>
    <cfRule type="expression" dxfId="35" priority="37">
      <formula>$E51="RO-2"</formula>
    </cfRule>
    <cfRule type="expression" dxfId="34" priority="38">
      <formula>$E51="RO-3"</formula>
    </cfRule>
  </conditionalFormatting>
  <conditionalFormatting sqref="I52">
    <cfRule type="expression" dxfId="33" priority="31">
      <formula>$E52="RO-Z"</formula>
    </cfRule>
    <cfRule type="expression" dxfId="32" priority="32">
      <formula>$E52="RO-1"</formula>
    </cfRule>
    <cfRule type="expression" dxfId="31" priority="33">
      <formula>$E52="RO-2"</formula>
    </cfRule>
    <cfRule type="expression" dxfId="30" priority="34">
      <formula>$E52="RO-3"</formula>
    </cfRule>
  </conditionalFormatting>
  <conditionalFormatting sqref="A13:I62">
    <cfRule type="expression" dxfId="29" priority="30">
      <formula>$E13="RO-V"</formula>
    </cfRule>
    <cfRule type="expression" dxfId="28" priority="29">
      <formula>$E13="Nic"</formula>
    </cfRule>
  </conditionalFormatting>
  <conditionalFormatting sqref="F13:G13">
    <cfRule type="expression" dxfId="27" priority="25">
      <formula>$E13="RO-Z"</formula>
    </cfRule>
    <cfRule type="expression" dxfId="26" priority="26">
      <formula>$E13="RO-1"</formula>
    </cfRule>
    <cfRule type="expression" dxfId="25" priority="27">
      <formula>$E13="RO-2"</formula>
    </cfRule>
    <cfRule type="expression" dxfId="24" priority="28">
      <formula>$E13="RO-3"</formula>
    </cfRule>
  </conditionalFormatting>
  <conditionalFormatting sqref="F14:G14">
    <cfRule type="expression" dxfId="23" priority="21">
      <formula>$E14="RO-Z"</formula>
    </cfRule>
    <cfRule type="expression" dxfId="22" priority="22">
      <formula>$E14="RO-1"</formula>
    </cfRule>
    <cfRule type="expression" dxfId="21" priority="23">
      <formula>$E14="RO-2"</formula>
    </cfRule>
    <cfRule type="expression" dxfId="20" priority="24">
      <formula>$E14="RO-3"</formula>
    </cfRule>
  </conditionalFormatting>
  <conditionalFormatting sqref="F15:G27">
    <cfRule type="expression" dxfId="19" priority="17">
      <formula>$E15="RO-Z"</formula>
    </cfRule>
    <cfRule type="expression" dxfId="18" priority="18">
      <formula>$E15="RO-1"</formula>
    </cfRule>
    <cfRule type="expression" dxfId="17" priority="19">
      <formula>$E15="RO-2"</formula>
    </cfRule>
    <cfRule type="expression" dxfId="16" priority="20">
      <formula>$E15="RO-3"</formula>
    </cfRule>
  </conditionalFormatting>
  <conditionalFormatting sqref="F13:G27">
    <cfRule type="expression" dxfId="15" priority="15">
      <formula>$E13="Nic"</formula>
    </cfRule>
    <cfRule type="expression" dxfId="14" priority="16">
      <formula>$E13="RO-V"</formula>
    </cfRule>
  </conditionalFormatting>
  <conditionalFormatting sqref="F13:G13">
    <cfRule type="expression" dxfId="13" priority="11">
      <formula>$E13="RO-Z"</formula>
    </cfRule>
    <cfRule type="expression" dxfId="12" priority="12">
      <formula>$E13="RO-1"</formula>
    </cfRule>
    <cfRule type="expression" dxfId="11" priority="13">
      <formula>$E13="RO-2"</formula>
    </cfRule>
    <cfRule type="expression" dxfId="10" priority="14">
      <formula>$E13="RO-3"</formula>
    </cfRule>
  </conditionalFormatting>
  <conditionalFormatting sqref="F14:G14">
    <cfRule type="expression" dxfId="9" priority="7">
      <formula>$E14="RO-Z"</formula>
    </cfRule>
    <cfRule type="expression" dxfId="8" priority="8">
      <formula>$E14="RO-1"</formula>
    </cfRule>
    <cfRule type="expression" dxfId="7" priority="9">
      <formula>$E14="RO-2"</formula>
    </cfRule>
    <cfRule type="expression" dxfId="6" priority="10">
      <formula>$E14="RO-3"</formula>
    </cfRule>
  </conditionalFormatting>
  <conditionalFormatting sqref="F15:G20">
    <cfRule type="expression" dxfId="5" priority="3">
      <formula>$E15="RO-Z"</formula>
    </cfRule>
    <cfRule type="expression" dxfId="4" priority="4">
      <formula>$E15="RO-1"</formula>
    </cfRule>
    <cfRule type="expression" dxfId="3" priority="5">
      <formula>$E15="RO-2"</formula>
    </cfRule>
    <cfRule type="expression" dxfId="2" priority="6">
      <formula>$E15="RO-3"</formula>
    </cfRule>
  </conditionalFormatting>
  <conditionalFormatting sqref="F13:G20">
    <cfRule type="expression" dxfId="1" priority="1">
      <formula>$E13="Nic"</formula>
    </cfRule>
    <cfRule type="expression" dxfId="0" priority="2">
      <formula>$E13="RO-V"</formula>
    </cfRule>
  </conditionalFormatting>
  <dataValidations count="1">
    <dataValidation type="list" allowBlank="1" showInputMessage="1" showErrorMessage="1" sqref="I10">
      <formula1>"Dle třídy,Celkové"</formula1>
    </dataValidation>
  </dataValidations>
  <pageMargins left="0.17" right="0.2" top="0.25" bottom="0.78740157499999996" header="0.19" footer="0.3"/>
  <pageSetup paperSize="9" orientation="portrait" r:id="rId1"/>
  <headerFooter>
    <oddFooter>&amp;L_x000D_&amp;1#&amp;"Calibri"&amp;10&amp;K000000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B1:R43"/>
  <sheetViews>
    <sheetView zoomScale="90" zoomScaleNormal="90" workbookViewId="0">
      <selection activeCell="D4" sqref="D4:I4"/>
    </sheetView>
  </sheetViews>
  <sheetFormatPr defaultColWidth="9.140625" defaultRowHeight="15"/>
  <cols>
    <col min="1" max="1" width="1" style="39" customWidth="1"/>
    <col min="2" max="2" width="4.28515625" style="39" customWidth="1"/>
    <col min="3" max="3" width="8.85546875" style="39" customWidth="1"/>
    <col min="4" max="4" width="2.140625" style="39" customWidth="1"/>
    <col min="5" max="6" width="9.140625" style="39"/>
    <col min="7" max="7" width="7.7109375" style="39" customWidth="1"/>
    <col min="8" max="8" width="4.42578125" style="39" customWidth="1"/>
    <col min="9" max="9" width="2.28515625" style="39" customWidth="1"/>
    <col min="10" max="10" width="0.85546875" style="39" customWidth="1"/>
    <col min="11" max="11" width="3.5703125" style="39" customWidth="1"/>
    <col min="12" max="12" width="7" style="39" customWidth="1"/>
    <col min="13" max="13" width="0.5703125" style="39" customWidth="1"/>
    <col min="14" max="14" width="11.140625" style="39" customWidth="1"/>
    <col min="15" max="15" width="0.5703125" style="39" customWidth="1"/>
    <col min="16" max="16" width="9.140625" style="39"/>
    <col min="17" max="17" width="10.7109375" style="39" customWidth="1"/>
    <col min="18" max="18" width="7.28515625" style="39" customWidth="1"/>
    <col min="19" max="19" width="0.5703125" style="39" customWidth="1"/>
    <col min="20" max="16384" width="9.140625" style="39"/>
  </cols>
  <sheetData>
    <row r="1" spans="2:18" ht="2.25" customHeight="1"/>
    <row r="2" spans="2:18" ht="21.75" customHeight="1">
      <c r="C2" s="187" t="s">
        <v>15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2:18" ht="3" customHeight="1">
      <c r="C3" s="40"/>
    </row>
    <row r="4" spans="2:18" ht="21.75" customHeight="1">
      <c r="B4" s="188" t="s">
        <v>5</v>
      </c>
      <c r="C4" s="188"/>
      <c r="D4" s="189" t="str">
        <f>'Startovní listina'!C10</f>
        <v>Jana Nováková</v>
      </c>
      <c r="E4" s="190"/>
      <c r="F4" s="190"/>
      <c r="G4" s="190"/>
      <c r="H4" s="190"/>
      <c r="I4" s="191"/>
      <c r="J4" s="41"/>
      <c r="K4" s="192" t="s">
        <v>16</v>
      </c>
      <c r="L4" s="192"/>
      <c r="M4" s="42"/>
      <c r="N4" s="193">
        <f>'Startovní listina'!C8</f>
        <v>45145</v>
      </c>
      <c r="O4" s="194"/>
      <c r="P4" s="195"/>
      <c r="Q4" s="42"/>
      <c r="R4" s="42"/>
    </row>
    <row r="5" spans="2:18" ht="3.75" customHeight="1">
      <c r="B5" s="41"/>
      <c r="C5" s="41"/>
      <c r="D5" s="54"/>
      <c r="E5" s="54"/>
      <c r="F5" s="54"/>
      <c r="G5" s="54"/>
      <c r="H5" s="54"/>
      <c r="I5" s="54"/>
      <c r="J5" s="41"/>
      <c r="K5" s="41"/>
      <c r="L5" s="41"/>
      <c r="M5" s="41"/>
      <c r="N5" s="41"/>
      <c r="O5" s="41"/>
      <c r="P5" s="41"/>
      <c r="Q5" s="41"/>
      <c r="R5" s="41"/>
    </row>
    <row r="6" spans="2:18" ht="20.100000000000001" customHeight="1">
      <c r="B6" s="188" t="s">
        <v>1</v>
      </c>
      <c r="C6" s="188"/>
      <c r="D6" s="189" t="str">
        <f>'Startovní listina'!C2</f>
        <v>STARTOVAKA RALLY OBEDIENCE</v>
      </c>
      <c r="E6" s="190"/>
      <c r="F6" s="190"/>
      <c r="G6" s="190"/>
      <c r="H6" s="190"/>
      <c r="I6" s="191"/>
      <c r="J6" s="41"/>
      <c r="K6" s="196" t="s">
        <v>12</v>
      </c>
      <c r="L6" s="196"/>
      <c r="M6" s="41"/>
      <c r="N6" s="43" t="s">
        <v>17</v>
      </c>
      <c r="O6" s="41"/>
      <c r="P6" s="41"/>
      <c r="Q6" s="44"/>
      <c r="R6" s="41"/>
    </row>
    <row r="7" spans="2:18" ht="3" customHeight="1">
      <c r="B7" s="45"/>
      <c r="C7" s="46"/>
      <c r="D7" s="54"/>
      <c r="E7" s="54"/>
      <c r="F7" s="54"/>
      <c r="G7" s="54"/>
      <c r="H7" s="54"/>
      <c r="I7" s="54"/>
      <c r="J7" s="41"/>
      <c r="K7" s="41"/>
      <c r="L7" s="41"/>
      <c r="M7" s="41"/>
      <c r="N7" s="41"/>
      <c r="O7" s="41"/>
      <c r="P7" s="41"/>
      <c r="Q7" s="41"/>
      <c r="R7" s="41"/>
    </row>
    <row r="8" spans="2:18" ht="20.100000000000001" customHeight="1">
      <c r="B8" s="188" t="s">
        <v>2</v>
      </c>
      <c r="C8" s="188"/>
      <c r="D8" s="189" t="str">
        <f>'Startovní listina'!C4</f>
        <v>OBEDIENCE KLUB ČR</v>
      </c>
      <c r="E8" s="190"/>
      <c r="F8" s="190"/>
      <c r="G8" s="190"/>
      <c r="H8" s="190"/>
      <c r="I8" s="191"/>
      <c r="J8" s="41"/>
      <c r="K8" s="197"/>
      <c r="L8" s="198"/>
      <c r="M8" s="41"/>
      <c r="N8" s="47"/>
      <c r="O8" s="41"/>
      <c r="P8" s="199" t="s">
        <v>18</v>
      </c>
      <c r="Q8" s="200"/>
      <c r="R8" s="201"/>
    </row>
    <row r="9" spans="2:18" ht="3" customHeight="1">
      <c r="B9" s="45"/>
      <c r="C9" s="46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202"/>
      <c r="Q9" s="203"/>
      <c r="R9" s="204"/>
    </row>
    <row r="10" spans="2:18" ht="20.100000000000001" customHeight="1">
      <c r="B10" s="188" t="s">
        <v>144</v>
      </c>
      <c r="C10" s="188"/>
      <c r="D10" s="208"/>
      <c r="E10" s="194"/>
      <c r="F10" s="194"/>
      <c r="G10" s="194"/>
      <c r="H10" s="194"/>
      <c r="I10" s="195"/>
      <c r="J10" s="41"/>
      <c r="K10" s="196" t="s">
        <v>87</v>
      </c>
      <c r="L10" s="196"/>
      <c r="M10" s="41"/>
      <c r="N10" s="43" t="s">
        <v>19</v>
      </c>
      <c r="O10" s="41"/>
      <c r="P10" s="202"/>
      <c r="Q10" s="203"/>
      <c r="R10" s="204"/>
    </row>
    <row r="11" spans="2:18" ht="3" customHeight="1">
      <c r="B11" s="45"/>
      <c r="C11" s="46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202"/>
      <c r="Q11" s="203"/>
      <c r="R11" s="204"/>
    </row>
    <row r="12" spans="2:18" ht="20.100000000000001" customHeight="1">
      <c r="B12" s="188" t="s">
        <v>145</v>
      </c>
      <c r="C12" s="188"/>
      <c r="D12" s="208"/>
      <c r="E12" s="194"/>
      <c r="F12" s="194"/>
      <c r="G12" s="194"/>
      <c r="H12" s="194"/>
      <c r="I12" s="195"/>
      <c r="J12" s="41"/>
      <c r="K12" s="209"/>
      <c r="L12" s="210"/>
      <c r="M12" s="41"/>
      <c r="N12" s="48" t="s">
        <v>20</v>
      </c>
      <c r="O12" s="49"/>
      <c r="P12" s="205"/>
      <c r="Q12" s="206"/>
      <c r="R12" s="207"/>
    </row>
    <row r="13" spans="2:18" ht="3.75" customHeight="1" thickBot="1"/>
    <row r="14" spans="2:18" ht="15.75" thickBot="1">
      <c r="B14" s="50" t="s">
        <v>21</v>
      </c>
      <c r="C14" s="182" t="s">
        <v>22</v>
      </c>
      <c r="D14" s="182"/>
      <c r="E14" s="182"/>
      <c r="F14" s="182"/>
      <c r="G14" s="182"/>
      <c r="H14" s="183" t="s">
        <v>23</v>
      </c>
      <c r="I14" s="184"/>
      <c r="J14" s="185" t="s">
        <v>21</v>
      </c>
      <c r="K14" s="186"/>
      <c r="L14" s="182" t="s">
        <v>22</v>
      </c>
      <c r="M14" s="182"/>
      <c r="N14" s="182"/>
      <c r="O14" s="182"/>
      <c r="P14" s="182"/>
      <c r="Q14" s="182"/>
      <c r="R14" s="51" t="s">
        <v>23</v>
      </c>
    </row>
    <row r="15" spans="2:18" ht="15" customHeight="1">
      <c r="B15" s="169">
        <f>'[1]ASISTENT BODOVANI'!A3</f>
        <v>1</v>
      </c>
      <c r="C15" s="52"/>
      <c r="D15" s="171"/>
      <c r="E15" s="171"/>
      <c r="F15" s="171"/>
      <c r="G15" s="171"/>
      <c r="H15" s="171"/>
      <c r="I15" s="172"/>
      <c r="J15" s="173">
        <v>13</v>
      </c>
      <c r="K15" s="174"/>
      <c r="L15" s="52"/>
      <c r="M15" s="171"/>
      <c r="N15" s="171"/>
      <c r="O15" s="171"/>
      <c r="P15" s="171"/>
      <c r="Q15" s="171"/>
      <c r="R15" s="172"/>
    </row>
    <row r="16" spans="2:18" ht="33" customHeight="1">
      <c r="B16" s="170"/>
      <c r="C16" s="177"/>
      <c r="D16" s="178"/>
      <c r="E16" s="178"/>
      <c r="F16" s="178"/>
      <c r="G16" s="179"/>
      <c r="H16" s="180"/>
      <c r="I16" s="181"/>
      <c r="J16" s="175"/>
      <c r="K16" s="176"/>
      <c r="L16" s="177"/>
      <c r="M16" s="178"/>
      <c r="N16" s="178"/>
      <c r="O16" s="178"/>
      <c r="P16" s="178"/>
      <c r="Q16" s="179"/>
      <c r="R16" s="53"/>
    </row>
    <row r="17" spans="2:18" ht="15" customHeight="1">
      <c r="B17" s="169">
        <v>2</v>
      </c>
      <c r="C17" s="52"/>
      <c r="D17" s="171"/>
      <c r="E17" s="171"/>
      <c r="F17" s="171"/>
      <c r="G17" s="171"/>
      <c r="H17" s="171"/>
      <c r="I17" s="172"/>
      <c r="J17" s="173">
        <v>14</v>
      </c>
      <c r="K17" s="174"/>
      <c r="L17" s="52"/>
      <c r="M17" s="171"/>
      <c r="N17" s="171"/>
      <c r="O17" s="171"/>
      <c r="P17" s="171"/>
      <c r="Q17" s="171"/>
      <c r="R17" s="172"/>
    </row>
    <row r="18" spans="2:18" ht="33" customHeight="1">
      <c r="B18" s="170"/>
      <c r="C18" s="177"/>
      <c r="D18" s="178"/>
      <c r="E18" s="178"/>
      <c r="F18" s="178"/>
      <c r="G18" s="179"/>
      <c r="H18" s="180"/>
      <c r="I18" s="181"/>
      <c r="J18" s="175"/>
      <c r="K18" s="176"/>
      <c r="L18" s="177"/>
      <c r="M18" s="178"/>
      <c r="N18" s="178"/>
      <c r="O18" s="178"/>
      <c r="P18" s="178"/>
      <c r="Q18" s="179"/>
      <c r="R18" s="53"/>
    </row>
    <row r="19" spans="2:18" ht="15" customHeight="1">
      <c r="B19" s="169">
        <v>3</v>
      </c>
      <c r="C19" s="52"/>
      <c r="D19" s="171"/>
      <c r="E19" s="171"/>
      <c r="F19" s="171"/>
      <c r="G19" s="171"/>
      <c r="H19" s="171"/>
      <c r="I19" s="172"/>
      <c r="J19" s="173">
        <v>15</v>
      </c>
      <c r="K19" s="174"/>
      <c r="L19" s="52"/>
      <c r="M19" s="171"/>
      <c r="N19" s="171"/>
      <c r="O19" s="171"/>
      <c r="P19" s="171"/>
      <c r="Q19" s="171"/>
      <c r="R19" s="172"/>
    </row>
    <row r="20" spans="2:18" ht="33" customHeight="1">
      <c r="B20" s="170"/>
      <c r="C20" s="177"/>
      <c r="D20" s="178"/>
      <c r="E20" s="178"/>
      <c r="F20" s="178"/>
      <c r="G20" s="179"/>
      <c r="H20" s="180"/>
      <c r="I20" s="181"/>
      <c r="J20" s="175"/>
      <c r="K20" s="176"/>
      <c r="L20" s="177"/>
      <c r="M20" s="178"/>
      <c r="N20" s="178"/>
      <c r="O20" s="178"/>
      <c r="P20" s="178"/>
      <c r="Q20" s="179"/>
      <c r="R20" s="53"/>
    </row>
    <row r="21" spans="2:18" ht="15" customHeight="1">
      <c r="B21" s="169">
        <v>4</v>
      </c>
      <c r="C21" s="52"/>
      <c r="D21" s="171"/>
      <c r="E21" s="171"/>
      <c r="F21" s="171"/>
      <c r="G21" s="171"/>
      <c r="H21" s="171"/>
      <c r="I21" s="172"/>
      <c r="J21" s="173">
        <v>16</v>
      </c>
      <c r="K21" s="174"/>
      <c r="L21" s="52"/>
      <c r="M21" s="171"/>
      <c r="N21" s="171"/>
      <c r="O21" s="171"/>
      <c r="P21" s="171"/>
      <c r="Q21" s="171"/>
      <c r="R21" s="172"/>
    </row>
    <row r="22" spans="2:18" ht="33" customHeight="1">
      <c r="B22" s="170"/>
      <c r="C22" s="177"/>
      <c r="D22" s="178"/>
      <c r="E22" s="178"/>
      <c r="F22" s="178"/>
      <c r="G22" s="179"/>
      <c r="H22" s="180"/>
      <c r="I22" s="181"/>
      <c r="J22" s="175"/>
      <c r="K22" s="176"/>
      <c r="L22" s="177"/>
      <c r="M22" s="178"/>
      <c r="N22" s="178"/>
      <c r="O22" s="178"/>
      <c r="P22" s="178"/>
      <c r="Q22" s="179"/>
      <c r="R22" s="53"/>
    </row>
    <row r="23" spans="2:18" ht="15" customHeight="1">
      <c r="B23" s="169">
        <v>5</v>
      </c>
      <c r="C23" s="52"/>
      <c r="D23" s="171"/>
      <c r="E23" s="171"/>
      <c r="F23" s="171"/>
      <c r="G23" s="171"/>
      <c r="H23" s="171"/>
      <c r="I23" s="172"/>
      <c r="J23" s="173">
        <v>17</v>
      </c>
      <c r="K23" s="174"/>
      <c r="L23" s="52"/>
      <c r="M23" s="171"/>
      <c r="N23" s="171"/>
      <c r="O23" s="171"/>
      <c r="P23" s="171"/>
      <c r="Q23" s="171"/>
      <c r="R23" s="172"/>
    </row>
    <row r="24" spans="2:18" ht="33" customHeight="1">
      <c r="B24" s="170"/>
      <c r="C24" s="177"/>
      <c r="D24" s="178"/>
      <c r="E24" s="178"/>
      <c r="F24" s="178"/>
      <c r="G24" s="179"/>
      <c r="H24" s="180"/>
      <c r="I24" s="181"/>
      <c r="J24" s="175"/>
      <c r="K24" s="176"/>
      <c r="L24" s="177"/>
      <c r="M24" s="178"/>
      <c r="N24" s="178"/>
      <c r="O24" s="178"/>
      <c r="P24" s="178"/>
      <c r="Q24" s="179"/>
      <c r="R24" s="53"/>
    </row>
    <row r="25" spans="2:18" ht="15" customHeight="1">
      <c r="B25" s="169">
        <v>6</v>
      </c>
      <c r="C25" s="52"/>
      <c r="D25" s="171"/>
      <c r="E25" s="171"/>
      <c r="F25" s="171"/>
      <c r="G25" s="171"/>
      <c r="H25" s="171"/>
      <c r="I25" s="172"/>
      <c r="J25" s="173">
        <v>18</v>
      </c>
      <c r="K25" s="174"/>
      <c r="L25" s="52"/>
      <c r="M25" s="171"/>
      <c r="N25" s="171"/>
      <c r="O25" s="171"/>
      <c r="P25" s="171"/>
      <c r="Q25" s="171"/>
      <c r="R25" s="172"/>
    </row>
    <row r="26" spans="2:18" ht="33" customHeight="1">
      <c r="B26" s="170"/>
      <c r="C26" s="177"/>
      <c r="D26" s="178"/>
      <c r="E26" s="178"/>
      <c r="F26" s="178"/>
      <c r="G26" s="179"/>
      <c r="H26" s="180"/>
      <c r="I26" s="181"/>
      <c r="J26" s="175"/>
      <c r="K26" s="176"/>
      <c r="L26" s="177"/>
      <c r="M26" s="178"/>
      <c r="N26" s="178"/>
      <c r="O26" s="178"/>
      <c r="P26" s="178"/>
      <c r="Q26" s="179"/>
      <c r="R26" s="53"/>
    </row>
    <row r="27" spans="2:18" ht="15" customHeight="1">
      <c r="B27" s="169">
        <v>7</v>
      </c>
      <c r="C27" s="52"/>
      <c r="D27" s="171"/>
      <c r="E27" s="171"/>
      <c r="F27" s="171"/>
      <c r="G27" s="171"/>
      <c r="H27" s="171"/>
      <c r="I27" s="172"/>
      <c r="J27" s="173">
        <v>19</v>
      </c>
      <c r="K27" s="174"/>
      <c r="L27" s="52"/>
      <c r="M27" s="171"/>
      <c r="N27" s="171"/>
      <c r="O27" s="171"/>
      <c r="P27" s="171"/>
      <c r="Q27" s="171"/>
      <c r="R27" s="172"/>
    </row>
    <row r="28" spans="2:18" ht="33" customHeight="1">
      <c r="B28" s="170"/>
      <c r="C28" s="177"/>
      <c r="D28" s="178"/>
      <c r="E28" s="178"/>
      <c r="F28" s="178"/>
      <c r="G28" s="179"/>
      <c r="H28" s="180"/>
      <c r="I28" s="181"/>
      <c r="J28" s="175"/>
      <c r="K28" s="176"/>
      <c r="L28" s="177"/>
      <c r="M28" s="178"/>
      <c r="N28" s="178"/>
      <c r="O28" s="178"/>
      <c r="P28" s="178"/>
      <c r="Q28" s="179"/>
      <c r="R28" s="53"/>
    </row>
    <row r="29" spans="2:18" ht="15" customHeight="1">
      <c r="B29" s="169">
        <v>8</v>
      </c>
      <c r="C29" s="52"/>
      <c r="D29" s="171"/>
      <c r="E29" s="171"/>
      <c r="F29" s="171"/>
      <c r="G29" s="171"/>
      <c r="H29" s="171"/>
      <c r="I29" s="172"/>
      <c r="J29" s="173">
        <v>20</v>
      </c>
      <c r="K29" s="174"/>
      <c r="L29" s="52"/>
      <c r="M29" s="171"/>
      <c r="N29" s="171"/>
      <c r="O29" s="171"/>
      <c r="P29" s="171"/>
      <c r="Q29" s="171"/>
      <c r="R29" s="172"/>
    </row>
    <row r="30" spans="2:18" ht="33" customHeight="1">
      <c r="B30" s="170"/>
      <c r="C30" s="177"/>
      <c r="D30" s="178"/>
      <c r="E30" s="178"/>
      <c r="F30" s="178"/>
      <c r="G30" s="179"/>
      <c r="H30" s="180"/>
      <c r="I30" s="181"/>
      <c r="J30" s="175"/>
      <c r="K30" s="176"/>
      <c r="L30" s="177"/>
      <c r="M30" s="178"/>
      <c r="N30" s="178"/>
      <c r="O30" s="178"/>
      <c r="P30" s="178"/>
      <c r="Q30" s="179"/>
      <c r="R30" s="53"/>
    </row>
    <row r="31" spans="2:18" ht="15" customHeight="1">
      <c r="B31" s="169">
        <v>9</v>
      </c>
      <c r="C31" s="52"/>
      <c r="D31" s="171"/>
      <c r="E31" s="171"/>
      <c r="F31" s="171"/>
      <c r="G31" s="171"/>
      <c r="H31" s="171"/>
      <c r="I31" s="172"/>
      <c r="J31" s="173">
        <v>21</v>
      </c>
      <c r="K31" s="174"/>
      <c r="L31" s="52"/>
      <c r="M31" s="171"/>
      <c r="N31" s="171"/>
      <c r="O31" s="171"/>
      <c r="P31" s="171"/>
      <c r="Q31" s="171"/>
      <c r="R31" s="172"/>
    </row>
    <row r="32" spans="2:18" ht="33" customHeight="1">
      <c r="B32" s="170"/>
      <c r="C32" s="177"/>
      <c r="D32" s="178"/>
      <c r="E32" s="178"/>
      <c r="F32" s="178"/>
      <c r="G32" s="179"/>
      <c r="H32" s="180"/>
      <c r="I32" s="181"/>
      <c r="J32" s="175"/>
      <c r="K32" s="176"/>
      <c r="L32" s="177"/>
      <c r="M32" s="178"/>
      <c r="N32" s="178"/>
      <c r="O32" s="178"/>
      <c r="P32" s="178"/>
      <c r="Q32" s="179"/>
      <c r="R32" s="53"/>
    </row>
    <row r="33" spans="2:18" ht="15" customHeight="1">
      <c r="B33" s="169">
        <v>10</v>
      </c>
      <c r="C33" s="52"/>
      <c r="D33" s="171"/>
      <c r="E33" s="171"/>
      <c r="F33" s="171"/>
      <c r="G33" s="171"/>
      <c r="H33" s="171"/>
      <c r="I33" s="172"/>
      <c r="J33" s="173">
        <v>22</v>
      </c>
      <c r="K33" s="174"/>
      <c r="L33" s="52"/>
      <c r="M33" s="171"/>
      <c r="N33" s="171"/>
      <c r="O33" s="171"/>
      <c r="P33" s="171"/>
      <c r="Q33" s="171"/>
      <c r="R33" s="172"/>
    </row>
    <row r="34" spans="2:18" ht="33" customHeight="1">
      <c r="B34" s="170"/>
      <c r="C34" s="177"/>
      <c r="D34" s="178"/>
      <c r="E34" s="178"/>
      <c r="F34" s="178"/>
      <c r="G34" s="179"/>
      <c r="H34" s="180"/>
      <c r="I34" s="181"/>
      <c r="J34" s="175"/>
      <c r="K34" s="176"/>
      <c r="L34" s="177"/>
      <c r="M34" s="178"/>
      <c r="N34" s="178"/>
      <c r="O34" s="178"/>
      <c r="P34" s="178"/>
      <c r="Q34" s="179"/>
      <c r="R34" s="53"/>
    </row>
    <row r="35" spans="2:18" ht="15" customHeight="1">
      <c r="B35" s="169">
        <v>11</v>
      </c>
      <c r="C35" s="52"/>
      <c r="D35" s="171"/>
      <c r="E35" s="171"/>
      <c r="F35" s="171"/>
      <c r="G35" s="171"/>
      <c r="H35" s="171"/>
      <c r="I35" s="172"/>
      <c r="J35" s="173">
        <v>23</v>
      </c>
      <c r="K35" s="174"/>
      <c r="L35" s="52"/>
      <c r="M35" s="171"/>
      <c r="N35" s="171"/>
      <c r="O35" s="171"/>
      <c r="P35" s="171"/>
      <c r="Q35" s="171"/>
      <c r="R35" s="172"/>
    </row>
    <row r="36" spans="2:18" ht="33" customHeight="1">
      <c r="B36" s="170"/>
      <c r="C36" s="177"/>
      <c r="D36" s="178"/>
      <c r="E36" s="178"/>
      <c r="F36" s="178"/>
      <c r="G36" s="179"/>
      <c r="H36" s="180"/>
      <c r="I36" s="181"/>
      <c r="J36" s="175"/>
      <c r="K36" s="176"/>
      <c r="L36" s="177"/>
      <c r="M36" s="178"/>
      <c r="N36" s="178"/>
      <c r="O36" s="178"/>
      <c r="P36" s="178"/>
      <c r="Q36" s="179"/>
      <c r="R36" s="53"/>
    </row>
    <row r="37" spans="2:18" ht="15" customHeight="1">
      <c r="B37" s="169">
        <v>12</v>
      </c>
      <c r="C37" s="52"/>
      <c r="D37" s="171"/>
      <c r="E37" s="171"/>
      <c r="F37" s="171"/>
      <c r="G37" s="171"/>
      <c r="H37" s="171"/>
      <c r="I37" s="172"/>
      <c r="J37" s="173">
        <v>24</v>
      </c>
      <c r="K37" s="174"/>
      <c r="L37" s="52"/>
      <c r="M37" s="171"/>
      <c r="N37" s="171"/>
      <c r="O37" s="171"/>
      <c r="P37" s="171"/>
      <c r="Q37" s="171"/>
      <c r="R37" s="172"/>
    </row>
    <row r="38" spans="2:18" ht="33" customHeight="1" thickBot="1">
      <c r="B38" s="170"/>
      <c r="C38" s="177"/>
      <c r="D38" s="178"/>
      <c r="E38" s="178"/>
      <c r="F38" s="178"/>
      <c r="G38" s="179"/>
      <c r="H38" s="180"/>
      <c r="I38" s="181"/>
      <c r="J38" s="175"/>
      <c r="K38" s="176"/>
      <c r="L38" s="177"/>
      <c r="M38" s="178"/>
      <c r="N38" s="178"/>
      <c r="O38" s="178"/>
      <c r="P38" s="178"/>
      <c r="Q38" s="179"/>
      <c r="R38" s="53"/>
    </row>
    <row r="39" spans="2:18" ht="42" customHeight="1" thickBot="1">
      <c r="B39" s="146" t="s">
        <v>24</v>
      </c>
      <c r="C39" s="147"/>
      <c r="D39" s="147"/>
      <c r="E39" s="148"/>
      <c r="F39" s="146" t="s">
        <v>25</v>
      </c>
      <c r="G39" s="147"/>
      <c r="H39" s="147"/>
      <c r="I39" s="148"/>
      <c r="J39" s="146" t="s">
        <v>26</v>
      </c>
      <c r="K39" s="147"/>
      <c r="L39" s="147"/>
      <c r="M39" s="147"/>
      <c r="N39" s="148"/>
      <c r="O39" s="149" t="s">
        <v>27</v>
      </c>
      <c r="P39" s="150"/>
      <c r="Q39" s="150"/>
      <c r="R39" s="151"/>
    </row>
    <row r="40" spans="2:18" ht="6" customHeight="1" thickBot="1"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</row>
    <row r="41" spans="2:18" ht="15.75" thickTop="1">
      <c r="B41" s="153" t="s">
        <v>28</v>
      </c>
      <c r="C41" s="154"/>
      <c r="D41" s="154"/>
      <c r="E41" s="157" t="s">
        <v>29</v>
      </c>
      <c r="F41" s="158"/>
      <c r="G41" s="161" t="s">
        <v>30</v>
      </c>
      <c r="H41" s="161"/>
      <c r="I41" s="161"/>
      <c r="J41" s="161"/>
      <c r="K41" s="163"/>
      <c r="L41" s="164"/>
      <c r="M41" s="164"/>
      <c r="N41" s="164"/>
      <c r="O41" s="164"/>
      <c r="P41" s="164"/>
      <c r="Q41" s="164"/>
      <c r="R41" s="165"/>
    </row>
    <row r="42" spans="2:18" ht="27.75" customHeight="1" thickBot="1">
      <c r="B42" s="155"/>
      <c r="C42" s="156"/>
      <c r="D42" s="156"/>
      <c r="E42" s="159"/>
      <c r="F42" s="160"/>
      <c r="G42" s="162"/>
      <c r="H42" s="162"/>
      <c r="I42" s="162"/>
      <c r="J42" s="162"/>
      <c r="K42" s="166"/>
      <c r="L42" s="167"/>
      <c r="M42" s="167"/>
      <c r="N42" s="167"/>
      <c r="O42" s="167"/>
      <c r="P42" s="167"/>
      <c r="Q42" s="167"/>
      <c r="R42" s="168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L20" sqref="L20:Q20"/>
    </sheetView>
  </sheetViews>
  <sheetFormatPr defaultColWidth="9.140625" defaultRowHeight="15"/>
  <cols>
    <col min="1" max="1" width="1" style="76" customWidth="1"/>
    <col min="2" max="2" width="4.28515625" style="76" customWidth="1"/>
    <col min="3" max="3" width="8.85546875" style="76" customWidth="1"/>
    <col min="4" max="4" width="2.140625" style="76" customWidth="1"/>
    <col min="5" max="6" width="9.140625" style="76"/>
    <col min="7" max="7" width="7.7109375" style="76" customWidth="1"/>
    <col min="8" max="8" width="4.42578125" style="76" customWidth="1"/>
    <col min="9" max="9" width="2.28515625" style="76" customWidth="1"/>
    <col min="10" max="10" width="0.85546875" style="76" customWidth="1"/>
    <col min="11" max="11" width="3.5703125" style="76" customWidth="1"/>
    <col min="12" max="12" width="7" style="76" customWidth="1"/>
    <col min="13" max="13" width="0.5703125" style="76" customWidth="1"/>
    <col min="14" max="14" width="11.140625" style="76" customWidth="1"/>
    <col min="15" max="15" width="0.5703125" style="76" customWidth="1"/>
    <col min="16" max="16" width="9.140625" style="76"/>
    <col min="17" max="17" width="10.7109375" style="76" customWidth="1"/>
    <col min="18" max="18" width="7.28515625" style="76" customWidth="1"/>
    <col min="19" max="19" width="0.5703125" style="76" customWidth="1"/>
    <col min="20" max="16384" width="9.140625" style="76"/>
  </cols>
  <sheetData>
    <row r="1" spans="2:21" ht="2.25" customHeight="1"/>
    <row r="2" spans="2:21" ht="21.75" customHeight="1">
      <c r="C2" s="260" t="s">
        <v>15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U2" s="75" t="s">
        <v>333</v>
      </c>
    </row>
    <row r="3" spans="2:21" ht="3" customHeight="1">
      <c r="C3" s="77"/>
    </row>
    <row r="4" spans="2:21" ht="21.75" customHeight="1">
      <c r="B4" s="261" t="s">
        <v>5</v>
      </c>
      <c r="C4" s="261"/>
      <c r="D4" s="262" t="str">
        <f>'Startovní listina'!C10</f>
        <v>Jana Nováková</v>
      </c>
      <c r="E4" s="263"/>
      <c r="F4" s="263"/>
      <c r="G4" s="263"/>
      <c r="H4" s="263"/>
      <c r="I4" s="264"/>
      <c r="K4" s="265" t="s">
        <v>16</v>
      </c>
      <c r="L4" s="265"/>
      <c r="M4" s="78"/>
      <c r="N4" s="266">
        <f>'Startovní listina'!C8</f>
        <v>45145</v>
      </c>
      <c r="O4" s="267"/>
      <c r="P4" s="268"/>
      <c r="Q4" s="78"/>
      <c r="R4" s="78"/>
    </row>
    <row r="5" spans="2:21" ht="3.75" customHeight="1">
      <c r="B5" s="79"/>
      <c r="C5" s="79"/>
      <c r="D5" s="80"/>
      <c r="E5" s="80"/>
      <c r="F5" s="80"/>
      <c r="G5" s="80"/>
      <c r="H5" s="80"/>
      <c r="I5" s="80"/>
    </row>
    <row r="6" spans="2:21" ht="20.100000000000001" customHeight="1">
      <c r="B6" s="261" t="s">
        <v>1</v>
      </c>
      <c r="C6" s="261"/>
      <c r="D6" s="262" t="str">
        <f>'Startovní listina'!C2</f>
        <v>STARTOVAKA RALLY OBEDIENCE</v>
      </c>
      <c r="E6" s="263"/>
      <c r="F6" s="263"/>
      <c r="G6" s="263"/>
      <c r="H6" s="263"/>
      <c r="I6" s="264"/>
      <c r="K6" s="269" t="s">
        <v>12</v>
      </c>
      <c r="L6" s="269"/>
      <c r="N6" s="81" t="s">
        <v>17</v>
      </c>
      <c r="Q6" s="82"/>
      <c r="U6" s="75"/>
    </row>
    <row r="7" spans="2:21" ht="3" customHeight="1">
      <c r="B7" s="83"/>
      <c r="C7" s="84"/>
      <c r="D7" s="80"/>
      <c r="E7" s="80"/>
      <c r="F7" s="80"/>
      <c r="G7" s="80"/>
      <c r="H7" s="80"/>
      <c r="I7" s="80"/>
    </row>
    <row r="8" spans="2:21" ht="20.100000000000001" customHeight="1">
      <c r="B8" s="261" t="s">
        <v>2</v>
      </c>
      <c r="C8" s="261"/>
      <c r="D8" s="262" t="str">
        <f>'Startovní listina'!C4</f>
        <v>OBEDIENCE KLUB ČR</v>
      </c>
      <c r="E8" s="263"/>
      <c r="F8" s="263"/>
      <c r="G8" s="263"/>
      <c r="H8" s="263"/>
      <c r="I8" s="264"/>
      <c r="K8" s="270" t="s">
        <v>334</v>
      </c>
      <c r="L8" s="271"/>
      <c r="N8" s="85"/>
      <c r="P8" s="272" t="s">
        <v>18</v>
      </c>
      <c r="Q8" s="273"/>
      <c r="R8" s="274"/>
    </row>
    <row r="9" spans="2:21" ht="3" customHeight="1">
      <c r="B9" s="83"/>
      <c r="C9" s="84"/>
      <c r="D9" s="79"/>
      <c r="E9" s="79"/>
      <c r="F9" s="79"/>
      <c r="G9" s="79"/>
      <c r="H9" s="79"/>
      <c r="I9" s="79"/>
      <c r="P9" s="275"/>
      <c r="Q9" s="276"/>
      <c r="R9" s="277"/>
    </row>
    <row r="10" spans="2:21" ht="20.100000000000001" customHeight="1">
      <c r="B10" s="261" t="s">
        <v>144</v>
      </c>
      <c r="C10" s="261"/>
      <c r="D10" s="281"/>
      <c r="E10" s="282"/>
      <c r="F10" s="282"/>
      <c r="G10" s="282"/>
      <c r="H10" s="282"/>
      <c r="I10" s="283"/>
      <c r="K10" s="269" t="s">
        <v>19</v>
      </c>
      <c r="L10" s="269"/>
      <c r="N10" s="81" t="s">
        <v>87</v>
      </c>
      <c r="P10" s="275"/>
      <c r="Q10" s="276"/>
      <c r="R10" s="277"/>
    </row>
    <row r="11" spans="2:21" ht="3" customHeight="1">
      <c r="B11" s="83"/>
      <c r="C11" s="84"/>
      <c r="D11" s="79"/>
      <c r="E11" s="79"/>
      <c r="F11" s="79"/>
      <c r="G11" s="79"/>
      <c r="H11" s="79"/>
      <c r="I11" s="79"/>
      <c r="P11" s="275"/>
      <c r="Q11" s="276"/>
      <c r="R11" s="277"/>
    </row>
    <row r="12" spans="2:21" ht="20.100000000000001" customHeight="1">
      <c r="B12" s="261" t="s">
        <v>145</v>
      </c>
      <c r="C12" s="261"/>
      <c r="D12" s="281"/>
      <c r="E12" s="282"/>
      <c r="F12" s="282"/>
      <c r="G12" s="282"/>
      <c r="H12" s="282"/>
      <c r="I12" s="283"/>
      <c r="K12" s="284" t="s">
        <v>20</v>
      </c>
      <c r="L12" s="285"/>
      <c r="N12" s="85"/>
      <c r="P12" s="278"/>
      <c r="Q12" s="279"/>
      <c r="R12" s="280"/>
    </row>
    <row r="13" spans="2:21" ht="3.75" customHeight="1" thickBot="1"/>
    <row r="14" spans="2:21" ht="15.75" thickBot="1">
      <c r="B14" s="86" t="s">
        <v>21</v>
      </c>
      <c r="C14" s="253" t="s">
        <v>22</v>
      </c>
      <c r="D14" s="253"/>
      <c r="E14" s="253"/>
      <c r="F14" s="253"/>
      <c r="G14" s="253"/>
      <c r="H14" s="254" t="s">
        <v>23</v>
      </c>
      <c r="I14" s="255"/>
      <c r="J14" s="256" t="s">
        <v>21</v>
      </c>
      <c r="K14" s="257"/>
      <c r="L14" s="253" t="s">
        <v>22</v>
      </c>
      <c r="M14" s="253"/>
      <c r="N14" s="253"/>
      <c r="O14" s="253"/>
      <c r="P14" s="253"/>
      <c r="Q14" s="253"/>
      <c r="R14" s="87" t="s">
        <v>23</v>
      </c>
    </row>
    <row r="15" spans="2:21" ht="15" customHeight="1" thickBot="1">
      <c r="B15" s="258">
        <v>1</v>
      </c>
      <c r="C15" s="92"/>
      <c r="D15" s="235" t="str">
        <f>IF(C15=0,"",VLOOKUP(C15,'Seznam karet'!$B$2:$C$1048,2,0))</f>
        <v/>
      </c>
      <c r="E15" s="235" t="e">
        <f>IF(D15=0,"",VLOOKUP(D15,'[4]Seznam karet'!$B$2:$C$1049,2,0))</f>
        <v>#N/A</v>
      </c>
      <c r="F15" s="235" t="e">
        <f>IF(E15=0,"",VLOOKUP(E15,'[4]Seznam karet'!$B$2:$C$1049,2,0))</f>
        <v>#N/A</v>
      </c>
      <c r="G15" s="235" t="e">
        <f>IF(F15=0,"",VLOOKUP(F15,'[4]Seznam karet'!$B$2:$C$1049,2,0))</f>
        <v>#N/A</v>
      </c>
      <c r="H15" s="235" t="e">
        <f>IF(G15=0,"",VLOOKUP(G15,'[4]Seznam karet'!$B$2:$C$1049,2,0))</f>
        <v>#N/A</v>
      </c>
      <c r="I15" s="236" t="e">
        <f>IF(H15=0,"",VLOOKUP(H15,'[4]Seznam karet'!$B$2:$C$1049,2,0))</f>
        <v>#N/A</v>
      </c>
      <c r="J15" s="258">
        <v>13</v>
      </c>
      <c r="K15" s="259"/>
      <c r="L15" s="92"/>
      <c r="M15" s="235" t="str">
        <f>IF(L15=0,"",VLOOKUP(L15,'Seznam karet'!$B$2:$C$1048,2,0))</f>
        <v/>
      </c>
      <c r="N15" s="235" t="e">
        <f>IF(M15=0,"",VLOOKUP(M15,'[4]Seznam karet'!$B$2:$C$1049,2,0))</f>
        <v>#N/A</v>
      </c>
      <c r="O15" s="235" t="e">
        <f>IF(N15=0,"",VLOOKUP(N15,'[4]Seznam karet'!$B$2:$C$1049,2,0))</f>
        <v>#N/A</v>
      </c>
      <c r="P15" s="235" t="e">
        <f>IF(O15=0,"",VLOOKUP(O15,'[4]Seznam karet'!$B$2:$C$1049,2,0))</f>
        <v>#N/A</v>
      </c>
      <c r="Q15" s="235" t="e">
        <f>IF(P15=0,"",VLOOKUP(P15,'[4]Seznam karet'!$B$2:$C$1049,2,0))</f>
        <v>#N/A</v>
      </c>
      <c r="R15" s="236" t="e">
        <f>IF(Q15=0,"",VLOOKUP(Q15,'[4]Seznam karet'!$B$2:$C$1049,2,0))</f>
        <v>#N/A</v>
      </c>
    </row>
    <row r="16" spans="2:21" ht="33" customHeight="1" thickBot="1">
      <c r="B16" s="245"/>
      <c r="C16" s="248"/>
      <c r="D16" s="249"/>
      <c r="E16" s="249"/>
      <c r="F16" s="249"/>
      <c r="G16" s="250"/>
      <c r="H16" s="251"/>
      <c r="I16" s="252"/>
      <c r="J16" s="246"/>
      <c r="K16" s="247"/>
      <c r="L16" s="248"/>
      <c r="M16" s="249"/>
      <c r="N16" s="249"/>
      <c r="O16" s="249"/>
      <c r="P16" s="249"/>
      <c r="Q16" s="250"/>
      <c r="R16" s="88"/>
    </row>
    <row r="17" spans="2:18" ht="15" customHeight="1" thickBot="1">
      <c r="B17" s="233">
        <v>2</v>
      </c>
      <c r="C17" s="92"/>
      <c r="D17" s="235" t="str">
        <f>IF(C17=0,"",VLOOKUP(C17,'Seznam karet'!$B$2:$C$1048,2,0))</f>
        <v/>
      </c>
      <c r="E17" s="235" t="e">
        <f>IF(D17=0,"",VLOOKUP(D17,'[4]Seznam karet'!$B$2:$C$1049,2,0))</f>
        <v>#N/A</v>
      </c>
      <c r="F17" s="235" t="e">
        <f>IF(E17=0,"",VLOOKUP(E17,'[4]Seznam karet'!$B$2:$C$1049,2,0))</f>
        <v>#N/A</v>
      </c>
      <c r="G17" s="235" t="e">
        <f>IF(F17=0,"",VLOOKUP(F17,'[4]Seznam karet'!$B$2:$C$1049,2,0))</f>
        <v>#N/A</v>
      </c>
      <c r="H17" s="235" t="e">
        <f>IF(G17=0,"",VLOOKUP(G17,'[4]Seznam karet'!$B$2:$C$1049,2,0))</f>
        <v>#N/A</v>
      </c>
      <c r="I17" s="236" t="e">
        <f>IF(H17=0,"",VLOOKUP(H17,'[4]Seznam karet'!$B$2:$C$1049,2,0))</f>
        <v>#N/A</v>
      </c>
      <c r="J17" s="233">
        <v>14</v>
      </c>
      <c r="K17" s="237"/>
      <c r="L17" s="92"/>
      <c r="M17" s="235" t="str">
        <f>IF(L17=0,"",VLOOKUP(L17,'Seznam karet'!$B$2:$C$1048,2,0))</f>
        <v/>
      </c>
      <c r="N17" s="235" t="e">
        <f>IF(M17=0,"",VLOOKUP(M17,'[4]Seznam karet'!$B$2:$C$1049,2,0))</f>
        <v>#N/A</v>
      </c>
      <c r="O17" s="235" t="e">
        <f>IF(N17=0,"",VLOOKUP(N17,'[4]Seznam karet'!$B$2:$C$1049,2,0))</f>
        <v>#N/A</v>
      </c>
      <c r="P17" s="235" t="e">
        <f>IF(O17=0,"",VLOOKUP(O17,'[4]Seznam karet'!$B$2:$C$1049,2,0))</f>
        <v>#N/A</v>
      </c>
      <c r="Q17" s="235" t="e">
        <f>IF(P17=0,"",VLOOKUP(P17,'[4]Seznam karet'!$B$2:$C$1049,2,0))</f>
        <v>#N/A</v>
      </c>
      <c r="R17" s="236" t="e">
        <f>IF(Q17=0,"",VLOOKUP(Q17,'[4]Seznam karet'!$B$2:$C$1049,2,0))</f>
        <v>#N/A</v>
      </c>
    </row>
    <row r="18" spans="2:18" ht="33" customHeight="1" thickBot="1">
      <c r="B18" s="245"/>
      <c r="C18" s="248"/>
      <c r="D18" s="249"/>
      <c r="E18" s="249"/>
      <c r="F18" s="249"/>
      <c r="G18" s="250"/>
      <c r="H18" s="251"/>
      <c r="I18" s="252"/>
      <c r="J18" s="246"/>
      <c r="K18" s="247"/>
      <c r="L18" s="248"/>
      <c r="M18" s="249"/>
      <c r="N18" s="249"/>
      <c r="O18" s="249"/>
      <c r="P18" s="249"/>
      <c r="Q18" s="250"/>
      <c r="R18" s="88"/>
    </row>
    <row r="19" spans="2:18" ht="15" customHeight="1" thickBot="1">
      <c r="B19" s="233">
        <v>3</v>
      </c>
      <c r="C19" s="92"/>
      <c r="D19" s="235" t="str">
        <f>IF(C19=0,"",VLOOKUP(C19,'Seznam karet'!$B$2:$C$1048,2,0))</f>
        <v/>
      </c>
      <c r="E19" s="235" t="e">
        <f>IF(D19=0,"",VLOOKUP(D19,'[4]Seznam karet'!$B$2:$C$1049,2,0))</f>
        <v>#N/A</v>
      </c>
      <c r="F19" s="235" t="e">
        <f>IF(E19=0,"",VLOOKUP(E19,'[4]Seznam karet'!$B$2:$C$1049,2,0))</f>
        <v>#N/A</v>
      </c>
      <c r="G19" s="235" t="e">
        <f>IF(F19=0,"",VLOOKUP(F19,'[4]Seznam karet'!$B$2:$C$1049,2,0))</f>
        <v>#N/A</v>
      </c>
      <c r="H19" s="235" t="e">
        <f>IF(G19=0,"",VLOOKUP(G19,'[4]Seznam karet'!$B$2:$C$1049,2,0))</f>
        <v>#N/A</v>
      </c>
      <c r="I19" s="236" t="e">
        <f>IF(H19=0,"",VLOOKUP(H19,'[4]Seznam karet'!$B$2:$C$1049,2,0))</f>
        <v>#N/A</v>
      </c>
      <c r="J19" s="233">
        <v>15</v>
      </c>
      <c r="K19" s="237"/>
      <c r="L19" s="92"/>
      <c r="M19" s="235" t="str">
        <f>IF(L19=0,"",VLOOKUP(L19,'Seznam karet'!$B$2:$C$1048,2,0))</f>
        <v/>
      </c>
      <c r="N19" s="235" t="e">
        <f>IF(M19=0,"",VLOOKUP(M19,'[4]Seznam karet'!$B$2:$C$1049,2,0))</f>
        <v>#N/A</v>
      </c>
      <c r="O19" s="235" t="e">
        <f>IF(N19=0,"",VLOOKUP(N19,'[4]Seznam karet'!$B$2:$C$1049,2,0))</f>
        <v>#N/A</v>
      </c>
      <c r="P19" s="235" t="e">
        <f>IF(O19=0,"",VLOOKUP(O19,'[4]Seznam karet'!$B$2:$C$1049,2,0))</f>
        <v>#N/A</v>
      </c>
      <c r="Q19" s="235" t="e">
        <f>IF(P19=0,"",VLOOKUP(P19,'[4]Seznam karet'!$B$2:$C$1049,2,0))</f>
        <v>#N/A</v>
      </c>
      <c r="R19" s="236" t="e">
        <f>IF(Q19=0,"",VLOOKUP(Q19,'[4]Seznam karet'!$B$2:$C$1049,2,0))</f>
        <v>#N/A</v>
      </c>
    </row>
    <row r="20" spans="2:18" ht="33" customHeight="1" thickBot="1">
      <c r="B20" s="245"/>
      <c r="C20" s="248"/>
      <c r="D20" s="249"/>
      <c r="E20" s="249"/>
      <c r="F20" s="249"/>
      <c r="G20" s="250"/>
      <c r="H20" s="251"/>
      <c r="I20" s="252"/>
      <c r="J20" s="246"/>
      <c r="K20" s="247"/>
      <c r="L20" s="248"/>
      <c r="M20" s="249"/>
      <c r="N20" s="249"/>
      <c r="O20" s="249"/>
      <c r="P20" s="249"/>
      <c r="Q20" s="250"/>
      <c r="R20" s="88"/>
    </row>
    <row r="21" spans="2:18" ht="15" customHeight="1" thickBot="1">
      <c r="B21" s="233">
        <v>4</v>
      </c>
      <c r="C21" s="92"/>
      <c r="D21" s="235" t="str">
        <f>IF(C21=0,"",VLOOKUP(C21,'Seznam karet'!$B$2:$C$1048,2,0))</f>
        <v/>
      </c>
      <c r="E21" s="235" t="e">
        <f>IF(D21=0,"",VLOOKUP(D21,'[4]Seznam karet'!$B$2:$C$1049,2,0))</f>
        <v>#N/A</v>
      </c>
      <c r="F21" s="235" t="e">
        <f>IF(E21=0,"",VLOOKUP(E21,'[4]Seznam karet'!$B$2:$C$1049,2,0))</f>
        <v>#N/A</v>
      </c>
      <c r="G21" s="235" t="e">
        <f>IF(F21=0,"",VLOOKUP(F21,'[4]Seznam karet'!$B$2:$C$1049,2,0))</f>
        <v>#N/A</v>
      </c>
      <c r="H21" s="235" t="e">
        <f>IF(G21=0,"",VLOOKUP(G21,'[4]Seznam karet'!$B$2:$C$1049,2,0))</f>
        <v>#N/A</v>
      </c>
      <c r="I21" s="236" t="e">
        <f>IF(H21=0,"",VLOOKUP(H21,'[4]Seznam karet'!$B$2:$C$1049,2,0))</f>
        <v>#N/A</v>
      </c>
      <c r="J21" s="233">
        <v>16</v>
      </c>
      <c r="K21" s="237"/>
      <c r="L21" s="92"/>
      <c r="M21" s="235" t="str">
        <f>IF(L21=0,"",VLOOKUP(L21,'Seznam karet'!$B$2:$C$1048,2,0))</f>
        <v/>
      </c>
      <c r="N21" s="235" t="e">
        <f>IF(M21=0,"",VLOOKUP(M21,'[4]Seznam karet'!$B$2:$C$1049,2,0))</f>
        <v>#N/A</v>
      </c>
      <c r="O21" s="235" t="e">
        <f>IF(N21=0,"",VLOOKUP(N21,'[4]Seznam karet'!$B$2:$C$1049,2,0))</f>
        <v>#N/A</v>
      </c>
      <c r="P21" s="235" t="e">
        <f>IF(O21=0,"",VLOOKUP(O21,'[4]Seznam karet'!$B$2:$C$1049,2,0))</f>
        <v>#N/A</v>
      </c>
      <c r="Q21" s="235" t="e">
        <f>IF(P21=0,"",VLOOKUP(P21,'[4]Seznam karet'!$B$2:$C$1049,2,0))</f>
        <v>#N/A</v>
      </c>
      <c r="R21" s="236" t="e">
        <f>IF(Q21=0,"",VLOOKUP(Q21,'[4]Seznam karet'!$B$2:$C$1049,2,0))</f>
        <v>#N/A</v>
      </c>
    </row>
    <row r="22" spans="2:18" ht="33" customHeight="1" thickBot="1">
      <c r="B22" s="245"/>
      <c r="C22" s="248"/>
      <c r="D22" s="249"/>
      <c r="E22" s="249"/>
      <c r="F22" s="249"/>
      <c r="G22" s="250"/>
      <c r="H22" s="251"/>
      <c r="I22" s="252"/>
      <c r="J22" s="246"/>
      <c r="K22" s="247"/>
      <c r="L22" s="248"/>
      <c r="M22" s="249"/>
      <c r="N22" s="249"/>
      <c r="O22" s="249"/>
      <c r="P22" s="249"/>
      <c r="Q22" s="250"/>
      <c r="R22" s="88"/>
    </row>
    <row r="23" spans="2:18" ht="15" customHeight="1" thickBot="1">
      <c r="B23" s="233">
        <v>5</v>
      </c>
      <c r="C23" s="92"/>
      <c r="D23" s="235" t="str">
        <f>IF(C23=0,"",VLOOKUP(C23,'Seznam karet'!$B$2:$C$1048,2,0))</f>
        <v/>
      </c>
      <c r="E23" s="235" t="e">
        <f>IF(D23=0,"",VLOOKUP(D23,'[4]Seznam karet'!$B$2:$C$1049,2,0))</f>
        <v>#N/A</v>
      </c>
      <c r="F23" s="235" t="e">
        <f>IF(E23=0,"",VLOOKUP(E23,'[4]Seznam karet'!$B$2:$C$1049,2,0))</f>
        <v>#N/A</v>
      </c>
      <c r="G23" s="235" t="e">
        <f>IF(F23=0,"",VLOOKUP(F23,'[4]Seznam karet'!$B$2:$C$1049,2,0))</f>
        <v>#N/A</v>
      </c>
      <c r="H23" s="235" t="e">
        <f>IF(G23=0,"",VLOOKUP(G23,'[4]Seznam karet'!$B$2:$C$1049,2,0))</f>
        <v>#N/A</v>
      </c>
      <c r="I23" s="236" t="e">
        <f>IF(H23=0,"",VLOOKUP(H23,'[4]Seznam karet'!$B$2:$C$1049,2,0))</f>
        <v>#N/A</v>
      </c>
      <c r="J23" s="233">
        <v>17</v>
      </c>
      <c r="K23" s="237"/>
      <c r="L23" s="92"/>
      <c r="M23" s="235" t="str">
        <f>IF(L23=0,"",VLOOKUP(L23,'Seznam karet'!$B$2:$C$1048,2,0))</f>
        <v/>
      </c>
      <c r="N23" s="235" t="e">
        <f>IF(M23=0,"",VLOOKUP(M23,'[4]Seznam karet'!$B$2:$C$1049,2,0))</f>
        <v>#N/A</v>
      </c>
      <c r="O23" s="235" t="e">
        <f>IF(N23=0,"",VLOOKUP(N23,'[4]Seznam karet'!$B$2:$C$1049,2,0))</f>
        <v>#N/A</v>
      </c>
      <c r="P23" s="235" t="e">
        <f>IF(O23=0,"",VLOOKUP(O23,'[4]Seznam karet'!$B$2:$C$1049,2,0))</f>
        <v>#N/A</v>
      </c>
      <c r="Q23" s="235" t="e">
        <f>IF(P23=0,"",VLOOKUP(P23,'[4]Seznam karet'!$B$2:$C$1049,2,0))</f>
        <v>#N/A</v>
      </c>
      <c r="R23" s="236" t="e">
        <f>IF(Q23=0,"",VLOOKUP(Q23,'[4]Seznam karet'!$B$2:$C$1049,2,0))</f>
        <v>#N/A</v>
      </c>
    </row>
    <row r="24" spans="2:18" ht="33" customHeight="1" thickBot="1">
      <c r="B24" s="245"/>
      <c r="C24" s="248"/>
      <c r="D24" s="249"/>
      <c r="E24" s="249"/>
      <c r="F24" s="249"/>
      <c r="G24" s="250"/>
      <c r="H24" s="251"/>
      <c r="I24" s="252"/>
      <c r="J24" s="246"/>
      <c r="K24" s="247"/>
      <c r="L24" s="248"/>
      <c r="M24" s="249"/>
      <c r="N24" s="249"/>
      <c r="O24" s="249"/>
      <c r="P24" s="249"/>
      <c r="Q24" s="250"/>
      <c r="R24" s="88"/>
    </row>
    <row r="25" spans="2:18" ht="15" customHeight="1" thickBot="1">
      <c r="B25" s="233">
        <v>6</v>
      </c>
      <c r="C25" s="92"/>
      <c r="D25" s="235" t="str">
        <f>IF(C25=0,"",VLOOKUP(C25,'Seznam karet'!$B$2:$C$1048,2,0))</f>
        <v/>
      </c>
      <c r="E25" s="235" t="e">
        <f>IF(D25=0,"",VLOOKUP(D25,'[4]Seznam karet'!$B$2:$C$1049,2,0))</f>
        <v>#N/A</v>
      </c>
      <c r="F25" s="235" t="e">
        <f>IF(E25=0,"",VLOOKUP(E25,'[4]Seznam karet'!$B$2:$C$1049,2,0))</f>
        <v>#N/A</v>
      </c>
      <c r="G25" s="235" t="e">
        <f>IF(F25=0,"",VLOOKUP(F25,'[4]Seznam karet'!$B$2:$C$1049,2,0))</f>
        <v>#N/A</v>
      </c>
      <c r="H25" s="235" t="e">
        <f>IF(G25=0,"",VLOOKUP(G25,'[4]Seznam karet'!$B$2:$C$1049,2,0))</f>
        <v>#N/A</v>
      </c>
      <c r="I25" s="236" t="e">
        <f>IF(H25=0,"",VLOOKUP(H25,'[4]Seznam karet'!$B$2:$C$1049,2,0))</f>
        <v>#N/A</v>
      </c>
      <c r="J25" s="233">
        <v>18</v>
      </c>
      <c r="K25" s="237"/>
      <c r="L25" s="92"/>
      <c r="M25" s="235" t="str">
        <f>IF(L25=0,"",VLOOKUP(L25,'Seznam karet'!$B$2:$C$1048,2,0))</f>
        <v/>
      </c>
      <c r="N25" s="235" t="e">
        <f>IF(M25=0,"",VLOOKUP(M25,'[4]Seznam karet'!$B$2:$C$1049,2,0))</f>
        <v>#N/A</v>
      </c>
      <c r="O25" s="235" t="e">
        <f>IF(N25=0,"",VLOOKUP(N25,'[4]Seznam karet'!$B$2:$C$1049,2,0))</f>
        <v>#N/A</v>
      </c>
      <c r="P25" s="235" t="e">
        <f>IF(O25=0,"",VLOOKUP(O25,'[4]Seznam karet'!$B$2:$C$1049,2,0))</f>
        <v>#N/A</v>
      </c>
      <c r="Q25" s="235" t="e">
        <f>IF(P25=0,"",VLOOKUP(P25,'[4]Seznam karet'!$B$2:$C$1049,2,0))</f>
        <v>#N/A</v>
      </c>
      <c r="R25" s="236" t="e">
        <f>IF(Q25=0,"",VLOOKUP(Q25,'[4]Seznam karet'!$B$2:$C$1049,2,0))</f>
        <v>#N/A</v>
      </c>
    </row>
    <row r="26" spans="2:18" ht="33" customHeight="1" thickBot="1">
      <c r="B26" s="245"/>
      <c r="C26" s="248"/>
      <c r="D26" s="249"/>
      <c r="E26" s="249"/>
      <c r="F26" s="249"/>
      <c r="G26" s="250"/>
      <c r="H26" s="251"/>
      <c r="I26" s="252"/>
      <c r="J26" s="246"/>
      <c r="K26" s="247"/>
      <c r="L26" s="248"/>
      <c r="M26" s="249"/>
      <c r="N26" s="249"/>
      <c r="O26" s="249"/>
      <c r="P26" s="249"/>
      <c r="Q26" s="250"/>
      <c r="R26" s="88"/>
    </row>
    <row r="27" spans="2:18" ht="15" customHeight="1" thickBot="1">
      <c r="B27" s="233">
        <v>7</v>
      </c>
      <c r="C27" s="92"/>
      <c r="D27" s="235" t="str">
        <f>IF(C27=0,"",VLOOKUP(C27,'Seznam karet'!$B$2:$C$1048,2,0))</f>
        <v/>
      </c>
      <c r="E27" s="235" t="e">
        <f>IF(D27=0,"",VLOOKUP(D27,'[4]Seznam karet'!$B$2:$C$1049,2,0))</f>
        <v>#N/A</v>
      </c>
      <c r="F27" s="235" t="e">
        <f>IF(E27=0,"",VLOOKUP(E27,'[4]Seznam karet'!$B$2:$C$1049,2,0))</f>
        <v>#N/A</v>
      </c>
      <c r="G27" s="235" t="e">
        <f>IF(F27=0,"",VLOOKUP(F27,'[4]Seznam karet'!$B$2:$C$1049,2,0))</f>
        <v>#N/A</v>
      </c>
      <c r="H27" s="235" t="e">
        <f>IF(G27=0,"",VLOOKUP(G27,'[4]Seznam karet'!$B$2:$C$1049,2,0))</f>
        <v>#N/A</v>
      </c>
      <c r="I27" s="236" t="e">
        <f>IF(H27=0,"",VLOOKUP(H27,'[4]Seznam karet'!$B$2:$C$1049,2,0))</f>
        <v>#N/A</v>
      </c>
      <c r="J27" s="233">
        <v>19</v>
      </c>
      <c r="K27" s="237"/>
      <c r="L27" s="92"/>
      <c r="M27" s="235" t="str">
        <f>IF(L27=0,"",VLOOKUP(L27,'Seznam karet'!$B$2:$C$1048,2,0))</f>
        <v/>
      </c>
      <c r="N27" s="235" t="e">
        <f>IF(M27=0,"",VLOOKUP(M27,'[4]Seznam karet'!$B$2:$C$1049,2,0))</f>
        <v>#N/A</v>
      </c>
      <c r="O27" s="235" t="e">
        <f>IF(N27=0,"",VLOOKUP(N27,'[4]Seznam karet'!$B$2:$C$1049,2,0))</f>
        <v>#N/A</v>
      </c>
      <c r="P27" s="235" t="e">
        <f>IF(O27=0,"",VLOOKUP(O27,'[4]Seznam karet'!$B$2:$C$1049,2,0))</f>
        <v>#N/A</v>
      </c>
      <c r="Q27" s="235" t="e">
        <f>IF(P27=0,"",VLOOKUP(P27,'[4]Seznam karet'!$B$2:$C$1049,2,0))</f>
        <v>#N/A</v>
      </c>
      <c r="R27" s="236" t="e">
        <f>IF(Q27=0,"",VLOOKUP(Q27,'[4]Seznam karet'!$B$2:$C$1049,2,0))</f>
        <v>#N/A</v>
      </c>
    </row>
    <row r="28" spans="2:18" ht="33" customHeight="1" thickBot="1">
      <c r="B28" s="245"/>
      <c r="C28" s="248"/>
      <c r="D28" s="249"/>
      <c r="E28" s="249"/>
      <c r="F28" s="249"/>
      <c r="G28" s="250"/>
      <c r="H28" s="251"/>
      <c r="I28" s="252"/>
      <c r="J28" s="246"/>
      <c r="K28" s="247"/>
      <c r="L28" s="248"/>
      <c r="M28" s="249"/>
      <c r="N28" s="249"/>
      <c r="O28" s="249"/>
      <c r="P28" s="249"/>
      <c r="Q28" s="250"/>
      <c r="R28" s="88"/>
    </row>
    <row r="29" spans="2:18" ht="15" customHeight="1" thickBot="1">
      <c r="B29" s="233">
        <v>8</v>
      </c>
      <c r="C29" s="92"/>
      <c r="D29" s="235" t="str">
        <f>IF(C29=0,"",VLOOKUP(C29,'Seznam karet'!$B$2:$C$1048,2,0))</f>
        <v/>
      </c>
      <c r="E29" s="235" t="e">
        <f>IF(D29=0,"",VLOOKUP(D29,'[4]Seznam karet'!$B$2:$C$1049,2,0))</f>
        <v>#N/A</v>
      </c>
      <c r="F29" s="235" t="e">
        <f>IF(E29=0,"",VLOOKUP(E29,'[4]Seznam karet'!$B$2:$C$1049,2,0))</f>
        <v>#N/A</v>
      </c>
      <c r="G29" s="235" t="e">
        <f>IF(F29=0,"",VLOOKUP(F29,'[4]Seznam karet'!$B$2:$C$1049,2,0))</f>
        <v>#N/A</v>
      </c>
      <c r="H29" s="235" t="e">
        <f>IF(G29=0,"",VLOOKUP(G29,'[4]Seznam karet'!$B$2:$C$1049,2,0))</f>
        <v>#N/A</v>
      </c>
      <c r="I29" s="236" t="e">
        <f>IF(H29=0,"",VLOOKUP(H29,'[4]Seznam karet'!$B$2:$C$1049,2,0))</f>
        <v>#N/A</v>
      </c>
      <c r="J29" s="233">
        <v>20</v>
      </c>
      <c r="K29" s="237"/>
      <c r="L29" s="92"/>
      <c r="M29" s="235" t="str">
        <f>IF(L29=0,"",VLOOKUP(L29,'Seznam karet'!$B$2:$C$1048,2,0))</f>
        <v/>
      </c>
      <c r="N29" s="235" t="e">
        <f>IF(M29=0,"",VLOOKUP(M29,'[4]Seznam karet'!$B$2:$C$1049,2,0))</f>
        <v>#N/A</v>
      </c>
      <c r="O29" s="235" t="e">
        <f>IF(N29=0,"",VLOOKUP(N29,'[4]Seznam karet'!$B$2:$C$1049,2,0))</f>
        <v>#N/A</v>
      </c>
      <c r="P29" s="235" t="e">
        <f>IF(O29=0,"",VLOOKUP(O29,'[4]Seznam karet'!$B$2:$C$1049,2,0))</f>
        <v>#N/A</v>
      </c>
      <c r="Q29" s="235" t="e">
        <f>IF(P29=0,"",VLOOKUP(P29,'[4]Seznam karet'!$B$2:$C$1049,2,0))</f>
        <v>#N/A</v>
      </c>
      <c r="R29" s="236" t="e">
        <f>IF(Q29=0,"",VLOOKUP(Q29,'[4]Seznam karet'!$B$2:$C$1049,2,0))</f>
        <v>#N/A</v>
      </c>
    </row>
    <row r="30" spans="2:18" ht="33" customHeight="1" thickBot="1">
      <c r="B30" s="245"/>
      <c r="C30" s="248"/>
      <c r="D30" s="249"/>
      <c r="E30" s="249"/>
      <c r="F30" s="249"/>
      <c r="G30" s="250"/>
      <c r="H30" s="251"/>
      <c r="I30" s="252"/>
      <c r="J30" s="246"/>
      <c r="K30" s="247"/>
      <c r="L30" s="248"/>
      <c r="M30" s="249"/>
      <c r="N30" s="249"/>
      <c r="O30" s="249"/>
      <c r="P30" s="249"/>
      <c r="Q30" s="250"/>
      <c r="R30" s="88"/>
    </row>
    <row r="31" spans="2:18" ht="15" customHeight="1" thickBot="1">
      <c r="B31" s="233">
        <v>9</v>
      </c>
      <c r="C31" s="92"/>
      <c r="D31" s="235" t="str">
        <f>IF(C31=0,"",VLOOKUP(C31,'Seznam karet'!$B$2:$C$1048,2,0))</f>
        <v/>
      </c>
      <c r="E31" s="235" t="e">
        <f>IF(D31=0,"",VLOOKUP(D31,'[4]Seznam karet'!$B$2:$C$1049,2,0))</f>
        <v>#N/A</v>
      </c>
      <c r="F31" s="235" t="e">
        <f>IF(E31=0,"",VLOOKUP(E31,'[4]Seznam karet'!$B$2:$C$1049,2,0))</f>
        <v>#N/A</v>
      </c>
      <c r="G31" s="235" t="e">
        <f>IF(F31=0,"",VLOOKUP(F31,'[4]Seznam karet'!$B$2:$C$1049,2,0))</f>
        <v>#N/A</v>
      </c>
      <c r="H31" s="235" t="e">
        <f>IF(G31=0,"",VLOOKUP(G31,'[4]Seznam karet'!$B$2:$C$1049,2,0))</f>
        <v>#N/A</v>
      </c>
      <c r="I31" s="236" t="e">
        <f>IF(H31=0,"",VLOOKUP(H31,'[4]Seznam karet'!$B$2:$C$1049,2,0))</f>
        <v>#N/A</v>
      </c>
      <c r="J31" s="233">
        <v>21</v>
      </c>
      <c r="K31" s="237"/>
      <c r="L31" s="92"/>
      <c r="M31" s="235" t="str">
        <f>IF(L31=0,"",VLOOKUP(L31,'Seznam karet'!$B$2:$C$1048,2,0))</f>
        <v/>
      </c>
      <c r="N31" s="235" t="e">
        <f>IF(M31=0,"",VLOOKUP(M31,'[4]Seznam karet'!$B$2:$C$1049,2,0))</f>
        <v>#N/A</v>
      </c>
      <c r="O31" s="235" t="e">
        <f>IF(N31=0,"",VLOOKUP(N31,'[4]Seznam karet'!$B$2:$C$1049,2,0))</f>
        <v>#N/A</v>
      </c>
      <c r="P31" s="235" t="e">
        <f>IF(O31=0,"",VLOOKUP(O31,'[4]Seznam karet'!$B$2:$C$1049,2,0))</f>
        <v>#N/A</v>
      </c>
      <c r="Q31" s="235" t="e">
        <f>IF(P31=0,"",VLOOKUP(P31,'[4]Seznam karet'!$B$2:$C$1049,2,0))</f>
        <v>#N/A</v>
      </c>
      <c r="R31" s="236" t="e">
        <f>IF(Q31=0,"",VLOOKUP(Q31,'[4]Seznam karet'!$B$2:$C$1049,2,0))</f>
        <v>#N/A</v>
      </c>
    </row>
    <row r="32" spans="2:18" ht="33" customHeight="1" thickBot="1">
      <c r="B32" s="245"/>
      <c r="C32" s="248"/>
      <c r="D32" s="249"/>
      <c r="E32" s="249"/>
      <c r="F32" s="249"/>
      <c r="G32" s="250"/>
      <c r="H32" s="251"/>
      <c r="I32" s="252"/>
      <c r="J32" s="246"/>
      <c r="K32" s="247"/>
      <c r="L32" s="248"/>
      <c r="M32" s="249"/>
      <c r="N32" s="249"/>
      <c r="O32" s="249"/>
      <c r="P32" s="249"/>
      <c r="Q32" s="250"/>
      <c r="R32" s="88"/>
    </row>
    <row r="33" spans="2:18" ht="15" customHeight="1" thickBot="1">
      <c r="B33" s="233">
        <v>10</v>
      </c>
      <c r="C33" s="92"/>
      <c r="D33" s="235" t="str">
        <f>IF(C33=0,"",VLOOKUP(C33,'Seznam karet'!$B$2:$C$1048,2,0))</f>
        <v/>
      </c>
      <c r="E33" s="235" t="e">
        <f>IF(D33=0,"",VLOOKUP(D33,'[4]Seznam karet'!$B$2:$C$1049,2,0))</f>
        <v>#N/A</v>
      </c>
      <c r="F33" s="235" t="e">
        <f>IF(E33=0,"",VLOOKUP(E33,'[4]Seznam karet'!$B$2:$C$1049,2,0))</f>
        <v>#N/A</v>
      </c>
      <c r="G33" s="235" t="e">
        <f>IF(F33=0,"",VLOOKUP(F33,'[4]Seznam karet'!$B$2:$C$1049,2,0))</f>
        <v>#N/A</v>
      </c>
      <c r="H33" s="235" t="e">
        <f>IF(G33=0,"",VLOOKUP(G33,'[4]Seznam karet'!$B$2:$C$1049,2,0))</f>
        <v>#N/A</v>
      </c>
      <c r="I33" s="236" t="e">
        <f>IF(H33=0,"",VLOOKUP(H33,'[4]Seznam karet'!$B$2:$C$1049,2,0))</f>
        <v>#N/A</v>
      </c>
      <c r="J33" s="233">
        <v>22</v>
      </c>
      <c r="K33" s="237"/>
      <c r="L33" s="92"/>
      <c r="M33" s="235" t="str">
        <f>IF(L33=0,"",VLOOKUP(L33,'Seznam karet'!$B$2:$C$1048,2,0))</f>
        <v/>
      </c>
      <c r="N33" s="235" t="e">
        <f>IF(M33=0,"",VLOOKUP(M33,'[4]Seznam karet'!$B$2:$C$1049,2,0))</f>
        <v>#N/A</v>
      </c>
      <c r="O33" s="235" t="e">
        <f>IF(N33=0,"",VLOOKUP(N33,'[4]Seznam karet'!$B$2:$C$1049,2,0))</f>
        <v>#N/A</v>
      </c>
      <c r="P33" s="235" t="e">
        <f>IF(O33=0,"",VLOOKUP(O33,'[4]Seznam karet'!$B$2:$C$1049,2,0))</f>
        <v>#N/A</v>
      </c>
      <c r="Q33" s="235" t="e">
        <f>IF(P33=0,"",VLOOKUP(P33,'[4]Seznam karet'!$B$2:$C$1049,2,0))</f>
        <v>#N/A</v>
      </c>
      <c r="R33" s="236" t="e">
        <f>IF(Q33=0,"",VLOOKUP(Q33,'[4]Seznam karet'!$B$2:$C$1049,2,0))</f>
        <v>#N/A</v>
      </c>
    </row>
    <row r="34" spans="2:18" ht="33" customHeight="1" thickBot="1">
      <c r="B34" s="245"/>
      <c r="C34" s="248"/>
      <c r="D34" s="249"/>
      <c r="E34" s="249"/>
      <c r="F34" s="249"/>
      <c r="G34" s="250"/>
      <c r="H34" s="251"/>
      <c r="I34" s="252"/>
      <c r="J34" s="246"/>
      <c r="K34" s="247"/>
      <c r="L34" s="248"/>
      <c r="M34" s="249"/>
      <c r="N34" s="249"/>
      <c r="O34" s="249"/>
      <c r="P34" s="249"/>
      <c r="Q34" s="250"/>
      <c r="R34" s="88"/>
    </row>
    <row r="35" spans="2:18" ht="15" customHeight="1" thickBot="1">
      <c r="B35" s="233">
        <v>11</v>
      </c>
      <c r="C35" s="92"/>
      <c r="D35" s="235" t="str">
        <f>IF(C35=0,"",VLOOKUP(C35,'Seznam karet'!$B$2:$C$1048,2,0))</f>
        <v/>
      </c>
      <c r="E35" s="235" t="e">
        <f>IF(D35=0,"",VLOOKUP(D35,'[4]Seznam karet'!$B$2:$C$1049,2,0))</f>
        <v>#N/A</v>
      </c>
      <c r="F35" s="235" t="e">
        <f>IF(E35=0,"",VLOOKUP(E35,'[4]Seznam karet'!$B$2:$C$1049,2,0))</f>
        <v>#N/A</v>
      </c>
      <c r="G35" s="235" t="e">
        <f>IF(F35=0,"",VLOOKUP(F35,'[4]Seznam karet'!$B$2:$C$1049,2,0))</f>
        <v>#N/A</v>
      </c>
      <c r="H35" s="235" t="e">
        <f>IF(G35=0,"",VLOOKUP(G35,'[4]Seznam karet'!$B$2:$C$1049,2,0))</f>
        <v>#N/A</v>
      </c>
      <c r="I35" s="236" t="e">
        <f>IF(H35=0,"",VLOOKUP(H35,'[4]Seznam karet'!$B$2:$C$1049,2,0))</f>
        <v>#N/A</v>
      </c>
      <c r="J35" s="233">
        <v>23</v>
      </c>
      <c r="K35" s="237"/>
      <c r="L35" s="92"/>
      <c r="M35" s="235" t="str">
        <f>IF(L35=0,"",VLOOKUP(L35,'Seznam karet'!$B$2:$C$1048,2,0))</f>
        <v/>
      </c>
      <c r="N35" s="235" t="e">
        <f>IF(M35=0,"",VLOOKUP(M35,'[4]Seznam karet'!$B$2:$C$1049,2,0))</f>
        <v>#N/A</v>
      </c>
      <c r="O35" s="235" t="e">
        <f>IF(N35=0,"",VLOOKUP(N35,'[4]Seznam karet'!$B$2:$C$1049,2,0))</f>
        <v>#N/A</v>
      </c>
      <c r="P35" s="235" t="e">
        <f>IF(O35=0,"",VLOOKUP(O35,'[4]Seznam karet'!$B$2:$C$1049,2,0))</f>
        <v>#N/A</v>
      </c>
      <c r="Q35" s="235" t="e">
        <f>IF(P35=0,"",VLOOKUP(P35,'[4]Seznam karet'!$B$2:$C$1049,2,0))</f>
        <v>#N/A</v>
      </c>
      <c r="R35" s="236" t="e">
        <f>IF(Q35=0,"",VLOOKUP(Q35,'[4]Seznam karet'!$B$2:$C$1049,2,0))</f>
        <v>#N/A</v>
      </c>
    </row>
    <row r="36" spans="2:18" ht="33" customHeight="1" thickBot="1">
      <c r="B36" s="245"/>
      <c r="C36" s="248"/>
      <c r="D36" s="249"/>
      <c r="E36" s="249"/>
      <c r="F36" s="249"/>
      <c r="G36" s="250"/>
      <c r="H36" s="251"/>
      <c r="I36" s="252"/>
      <c r="J36" s="246"/>
      <c r="K36" s="247"/>
      <c r="L36" s="248"/>
      <c r="M36" s="249"/>
      <c r="N36" s="249"/>
      <c r="O36" s="249"/>
      <c r="P36" s="249"/>
      <c r="Q36" s="250"/>
      <c r="R36" s="88"/>
    </row>
    <row r="37" spans="2:18" ht="15" customHeight="1" thickBot="1">
      <c r="B37" s="233">
        <v>12</v>
      </c>
      <c r="C37" s="92"/>
      <c r="D37" s="235" t="str">
        <f>IF(C37=0,"",VLOOKUP(C37,'Seznam karet'!$B$2:$C$1048,2,0))</f>
        <v/>
      </c>
      <c r="E37" s="235" t="e">
        <f>IF(D37=0,"",VLOOKUP(D37,'[4]Seznam karet'!$B$2:$C$1049,2,0))</f>
        <v>#N/A</v>
      </c>
      <c r="F37" s="235" t="e">
        <f>IF(E37=0,"",VLOOKUP(E37,'[4]Seznam karet'!$B$2:$C$1049,2,0))</f>
        <v>#N/A</v>
      </c>
      <c r="G37" s="235" t="e">
        <f>IF(F37=0,"",VLOOKUP(F37,'[4]Seznam karet'!$B$2:$C$1049,2,0))</f>
        <v>#N/A</v>
      </c>
      <c r="H37" s="235" t="e">
        <f>IF(G37=0,"",VLOOKUP(G37,'[4]Seznam karet'!$B$2:$C$1049,2,0))</f>
        <v>#N/A</v>
      </c>
      <c r="I37" s="236" t="e">
        <f>IF(H37=0,"",VLOOKUP(H37,'[4]Seznam karet'!$B$2:$C$1049,2,0))</f>
        <v>#N/A</v>
      </c>
      <c r="J37" s="233">
        <v>24</v>
      </c>
      <c r="K37" s="237"/>
      <c r="L37" s="92"/>
      <c r="M37" s="235" t="str">
        <f>IF(L37=0,"",VLOOKUP(L37,'Seznam karet'!$B$2:$C$1048,2,0))</f>
        <v/>
      </c>
      <c r="N37" s="235" t="e">
        <f>IF(M37=0,"",VLOOKUP(M37,'[4]Seznam karet'!$B$2:$C$1049,2,0))</f>
        <v>#N/A</v>
      </c>
      <c r="O37" s="235" t="e">
        <f>IF(N37=0,"",VLOOKUP(N37,'[4]Seznam karet'!$B$2:$C$1049,2,0))</f>
        <v>#N/A</v>
      </c>
      <c r="P37" s="235" t="e">
        <f>IF(O37=0,"",VLOOKUP(O37,'[4]Seznam karet'!$B$2:$C$1049,2,0))</f>
        <v>#N/A</v>
      </c>
      <c r="Q37" s="235" t="e">
        <f>IF(P37=0,"",VLOOKUP(P37,'[4]Seznam karet'!$B$2:$C$1049,2,0))</f>
        <v>#N/A</v>
      </c>
      <c r="R37" s="236" t="e">
        <f>IF(Q37=0,"",VLOOKUP(Q37,'[4]Seznam karet'!$B$2:$C$1049,2,0))</f>
        <v>#N/A</v>
      </c>
    </row>
    <row r="38" spans="2:18" ht="33" customHeight="1" thickBot="1">
      <c r="B38" s="234"/>
      <c r="C38" s="240"/>
      <c r="D38" s="241"/>
      <c r="E38" s="241"/>
      <c r="F38" s="241"/>
      <c r="G38" s="242"/>
      <c r="H38" s="243"/>
      <c r="I38" s="244"/>
      <c r="J38" s="238"/>
      <c r="K38" s="239"/>
      <c r="L38" s="240"/>
      <c r="M38" s="241"/>
      <c r="N38" s="241"/>
      <c r="O38" s="241"/>
      <c r="P38" s="241"/>
      <c r="Q38" s="242"/>
      <c r="R38" s="89"/>
    </row>
    <row r="39" spans="2:18" ht="42" customHeight="1" thickBot="1">
      <c r="B39" s="211" t="s">
        <v>24</v>
      </c>
      <c r="C39" s="212"/>
      <c r="D39" s="212"/>
      <c r="E39" s="213"/>
      <c r="F39" s="211" t="s">
        <v>25</v>
      </c>
      <c r="G39" s="212"/>
      <c r="H39" s="212"/>
      <c r="I39" s="213"/>
      <c r="J39" s="211" t="s">
        <v>26</v>
      </c>
      <c r="K39" s="212"/>
      <c r="L39" s="212"/>
      <c r="M39" s="212"/>
      <c r="N39" s="213"/>
      <c r="O39" s="214" t="s">
        <v>27</v>
      </c>
      <c r="P39" s="215"/>
      <c r="Q39" s="215"/>
      <c r="R39" s="216"/>
    </row>
    <row r="40" spans="2:18" ht="6" customHeight="1" thickBot="1"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</row>
    <row r="41" spans="2:18" ht="15.75" thickTop="1">
      <c r="B41" s="218" t="s">
        <v>28</v>
      </c>
      <c r="C41" s="219"/>
      <c r="D41" s="219"/>
      <c r="E41" s="222" t="s">
        <v>29</v>
      </c>
      <c r="F41" s="223"/>
      <c r="G41" s="226" t="s">
        <v>30</v>
      </c>
      <c r="H41" s="226"/>
      <c r="I41" s="226"/>
      <c r="J41" s="226"/>
      <c r="K41" s="227"/>
      <c r="L41" s="228"/>
      <c r="M41" s="228"/>
      <c r="N41" s="228"/>
      <c r="O41" s="228"/>
      <c r="P41" s="228"/>
      <c r="Q41" s="228"/>
      <c r="R41" s="229"/>
    </row>
    <row r="42" spans="2:18" ht="27.75" customHeight="1" thickBot="1">
      <c r="B42" s="220"/>
      <c r="C42" s="221"/>
      <c r="D42" s="221"/>
      <c r="E42" s="224"/>
      <c r="F42" s="225"/>
      <c r="G42" s="212"/>
      <c r="H42" s="212"/>
      <c r="I42" s="212"/>
      <c r="J42" s="212"/>
      <c r="K42" s="230"/>
      <c r="L42" s="231"/>
      <c r="M42" s="231"/>
      <c r="N42" s="231"/>
      <c r="O42" s="231"/>
      <c r="P42" s="231"/>
      <c r="Q42" s="231"/>
      <c r="R42" s="232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34" sqref="C34:G34"/>
    </sheetView>
  </sheetViews>
  <sheetFormatPr defaultColWidth="9.140625" defaultRowHeight="15"/>
  <cols>
    <col min="1" max="1" width="1" style="24" customWidth="1"/>
    <col min="2" max="2" width="4.28515625" style="24" customWidth="1"/>
    <col min="3" max="3" width="8.85546875" style="24" customWidth="1"/>
    <col min="4" max="4" width="2.140625" style="24" customWidth="1"/>
    <col min="5" max="6" width="9.140625" style="24"/>
    <col min="7" max="7" width="7.7109375" style="24" customWidth="1"/>
    <col min="8" max="8" width="4.42578125" style="24" customWidth="1"/>
    <col min="9" max="9" width="2.28515625" style="24" customWidth="1"/>
    <col min="10" max="10" width="0.85546875" style="24" customWidth="1"/>
    <col min="11" max="11" width="3.5703125" style="24" customWidth="1"/>
    <col min="12" max="12" width="7" style="24" customWidth="1"/>
    <col min="13" max="13" width="0.5703125" style="24" customWidth="1"/>
    <col min="14" max="14" width="11.140625" style="24" customWidth="1"/>
    <col min="15" max="15" width="0.5703125" style="24" customWidth="1"/>
    <col min="16" max="16" width="9.140625" style="24"/>
    <col min="17" max="17" width="10.7109375" style="24" customWidth="1"/>
    <col min="18" max="18" width="7.28515625" style="24" customWidth="1"/>
    <col min="19" max="19" width="0.5703125" style="24" customWidth="1"/>
    <col min="20" max="16384" width="9.140625" style="24"/>
  </cols>
  <sheetData>
    <row r="1" spans="2:21" ht="2.25" customHeight="1"/>
    <row r="2" spans="2:21" ht="21.75" customHeight="1">
      <c r="C2" s="344" t="s">
        <v>15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U2" s="75" t="s">
        <v>333</v>
      </c>
    </row>
    <row r="3" spans="2:21" ht="3" customHeight="1">
      <c r="C3" s="25"/>
    </row>
    <row r="4" spans="2:21" ht="21.75" customHeight="1">
      <c r="B4" s="188" t="s">
        <v>5</v>
      </c>
      <c r="C4" s="188"/>
      <c r="D4" s="189" t="str">
        <f>'Startovní listina'!C10</f>
        <v>Jana Nováková</v>
      </c>
      <c r="E4" s="190"/>
      <c r="F4" s="190"/>
      <c r="G4" s="190"/>
      <c r="H4" s="190"/>
      <c r="I4" s="191"/>
      <c r="K4" s="345" t="s">
        <v>16</v>
      </c>
      <c r="L4" s="345"/>
      <c r="M4" s="26"/>
      <c r="N4" s="346">
        <f>'Startovní listina'!C8</f>
        <v>45145</v>
      </c>
      <c r="O4" s="347"/>
      <c r="P4" s="348"/>
      <c r="Q4" s="26"/>
      <c r="R4" s="26"/>
    </row>
    <row r="5" spans="2:21" ht="3.75" customHeight="1">
      <c r="B5" s="41"/>
      <c r="C5" s="41"/>
      <c r="D5" s="54"/>
      <c r="E5" s="54"/>
      <c r="F5" s="54"/>
      <c r="G5" s="54"/>
      <c r="H5" s="54"/>
      <c r="I5" s="54"/>
    </row>
    <row r="6" spans="2:21" ht="20.100000000000001" customHeight="1">
      <c r="B6" s="188" t="s">
        <v>1</v>
      </c>
      <c r="C6" s="188"/>
      <c r="D6" s="189" t="str">
        <f>'Startovní listina'!C2</f>
        <v>STARTOVAKA RALLY OBEDIENCE</v>
      </c>
      <c r="E6" s="190"/>
      <c r="F6" s="190"/>
      <c r="G6" s="190"/>
      <c r="H6" s="190"/>
      <c r="I6" s="191"/>
      <c r="K6" s="349" t="s">
        <v>12</v>
      </c>
      <c r="L6" s="349"/>
      <c r="N6" s="27" t="s">
        <v>17</v>
      </c>
      <c r="Q6" s="28"/>
    </row>
    <row r="7" spans="2:21" ht="3" customHeight="1">
      <c r="B7" s="45"/>
      <c r="C7" s="46"/>
      <c r="D7" s="54"/>
      <c r="E7" s="54"/>
      <c r="F7" s="54"/>
      <c r="G7" s="54"/>
      <c r="H7" s="54"/>
      <c r="I7" s="54"/>
    </row>
    <row r="8" spans="2:21" ht="20.100000000000001" customHeight="1">
      <c r="B8" s="188" t="s">
        <v>2</v>
      </c>
      <c r="C8" s="188"/>
      <c r="D8" s="189" t="str">
        <f>'Startovní listina'!C4</f>
        <v>OBEDIENCE KLUB ČR</v>
      </c>
      <c r="E8" s="190"/>
      <c r="F8" s="190"/>
      <c r="G8" s="190"/>
      <c r="H8" s="190"/>
      <c r="I8" s="191"/>
      <c r="K8" s="350" t="s">
        <v>85</v>
      </c>
      <c r="L8" s="351"/>
      <c r="N8" s="29"/>
      <c r="P8" s="352" t="s">
        <v>18</v>
      </c>
      <c r="Q8" s="353"/>
      <c r="R8" s="354"/>
    </row>
    <row r="9" spans="2:21" ht="3" customHeight="1">
      <c r="B9" s="45"/>
      <c r="C9" s="46"/>
      <c r="D9" s="41"/>
      <c r="E9" s="41"/>
      <c r="F9" s="41"/>
      <c r="G9" s="41"/>
      <c r="H9" s="41"/>
      <c r="I9" s="41"/>
      <c r="P9" s="355"/>
      <c r="Q9" s="356"/>
      <c r="R9" s="357"/>
    </row>
    <row r="10" spans="2:21" ht="20.100000000000001" customHeight="1">
      <c r="B10" s="188" t="s">
        <v>144</v>
      </c>
      <c r="C10" s="188"/>
      <c r="D10" s="208"/>
      <c r="E10" s="194"/>
      <c r="F10" s="194"/>
      <c r="G10" s="194"/>
      <c r="H10" s="194"/>
      <c r="I10" s="195"/>
      <c r="K10" s="349" t="s">
        <v>19</v>
      </c>
      <c r="L10" s="349"/>
      <c r="N10" s="27" t="s">
        <v>87</v>
      </c>
      <c r="P10" s="355"/>
      <c r="Q10" s="356"/>
      <c r="R10" s="357"/>
    </row>
    <row r="11" spans="2:21" ht="3" customHeight="1">
      <c r="B11" s="45"/>
      <c r="C11" s="46"/>
      <c r="D11" s="41"/>
      <c r="E11" s="41"/>
      <c r="F11" s="41"/>
      <c r="G11" s="41"/>
      <c r="H11" s="41"/>
      <c r="I11" s="41"/>
      <c r="P11" s="355"/>
      <c r="Q11" s="356"/>
      <c r="R11" s="357"/>
    </row>
    <row r="12" spans="2:21" ht="20.100000000000001" customHeight="1">
      <c r="B12" s="188" t="s">
        <v>145</v>
      </c>
      <c r="C12" s="188"/>
      <c r="D12" s="208"/>
      <c r="E12" s="194"/>
      <c r="F12" s="194"/>
      <c r="G12" s="194"/>
      <c r="H12" s="194"/>
      <c r="I12" s="195"/>
      <c r="K12" s="361" t="s">
        <v>20</v>
      </c>
      <c r="L12" s="362"/>
      <c r="N12" s="29"/>
      <c r="P12" s="358"/>
      <c r="Q12" s="359"/>
      <c r="R12" s="360"/>
    </row>
    <row r="13" spans="2:21" ht="3.75" customHeight="1" thickBot="1"/>
    <row r="14" spans="2:21" ht="15.75" thickBot="1">
      <c r="B14" s="30" t="s">
        <v>21</v>
      </c>
      <c r="C14" s="335" t="s">
        <v>22</v>
      </c>
      <c r="D14" s="335"/>
      <c r="E14" s="335"/>
      <c r="F14" s="335"/>
      <c r="G14" s="335"/>
      <c r="H14" s="336" t="s">
        <v>23</v>
      </c>
      <c r="I14" s="337"/>
      <c r="J14" s="338" t="s">
        <v>21</v>
      </c>
      <c r="K14" s="339"/>
      <c r="L14" s="335" t="s">
        <v>22</v>
      </c>
      <c r="M14" s="335"/>
      <c r="N14" s="335"/>
      <c r="O14" s="335"/>
      <c r="P14" s="335"/>
      <c r="Q14" s="335"/>
      <c r="R14" s="31" t="s">
        <v>23</v>
      </c>
    </row>
    <row r="15" spans="2:21" ht="15" customHeight="1" thickBot="1">
      <c r="B15" s="340">
        <v>1</v>
      </c>
      <c r="C15" s="93"/>
      <c r="D15" s="235" t="str">
        <f>IF(C15=0,"",VLOOKUP(C15,'Seznam karet'!$B$2:$C$1048,2,0))</f>
        <v/>
      </c>
      <c r="E15" s="235" t="e">
        <f>IF(D15=0,"",VLOOKUP(D15,'[4]Seznam karet'!$B$2:$C$1049,2,0))</f>
        <v>#N/A</v>
      </c>
      <c r="F15" s="235" t="e">
        <f>IF(E15=0,"",VLOOKUP(E15,'[4]Seznam karet'!$B$2:$C$1049,2,0))</f>
        <v>#N/A</v>
      </c>
      <c r="G15" s="235" t="e">
        <f>IF(F15=0,"",VLOOKUP(F15,'[4]Seznam karet'!$B$2:$C$1049,2,0))</f>
        <v>#N/A</v>
      </c>
      <c r="H15" s="235" t="e">
        <f>IF(G15=0,"",VLOOKUP(G15,'[4]Seznam karet'!$B$2:$C$1049,2,0))</f>
        <v>#N/A</v>
      </c>
      <c r="I15" s="236" t="e">
        <f>IF(H15=0,"",VLOOKUP(H15,'[4]Seznam karet'!$B$2:$C$1049,2,0))</f>
        <v>#N/A</v>
      </c>
      <c r="J15" s="341">
        <v>13</v>
      </c>
      <c r="K15" s="342"/>
      <c r="L15" s="93"/>
      <c r="M15" s="235" t="str">
        <f>IF(L15=0,"",VLOOKUP(L15,'Seznam karet'!$B$2:$C$1048,2,0))</f>
        <v/>
      </c>
      <c r="N15" s="235" t="e">
        <f>IF(M15=0,"",VLOOKUP(M15,'[4]Seznam karet'!$B$2:$C$1049,2,0))</f>
        <v>#N/A</v>
      </c>
      <c r="O15" s="235" t="e">
        <f>IF(N15=0,"",VLOOKUP(N15,'[4]Seznam karet'!$B$2:$C$1049,2,0))</f>
        <v>#N/A</v>
      </c>
      <c r="P15" s="235" t="e">
        <f>IF(O15=0,"",VLOOKUP(O15,'[4]Seznam karet'!$B$2:$C$1049,2,0))</f>
        <v>#N/A</v>
      </c>
      <c r="Q15" s="235" t="e">
        <f>IF(P15=0,"",VLOOKUP(P15,'[4]Seznam karet'!$B$2:$C$1049,2,0))</f>
        <v>#N/A</v>
      </c>
      <c r="R15" s="343" t="e">
        <f>IF(Q15=0,"",VLOOKUP(Q15,'[4]Seznam karet'!$B$2:$C$1049,2,0))</f>
        <v>#N/A</v>
      </c>
    </row>
    <row r="16" spans="2:21" ht="33" customHeight="1" thickBot="1">
      <c r="B16" s="322"/>
      <c r="C16" s="330"/>
      <c r="D16" s="331"/>
      <c r="E16" s="331"/>
      <c r="F16" s="331"/>
      <c r="G16" s="332"/>
      <c r="H16" s="333"/>
      <c r="I16" s="334"/>
      <c r="J16" s="327"/>
      <c r="K16" s="328"/>
      <c r="L16" s="330"/>
      <c r="M16" s="331"/>
      <c r="N16" s="331"/>
      <c r="O16" s="331"/>
      <c r="P16" s="331"/>
      <c r="Q16" s="332"/>
      <c r="R16" s="69"/>
    </row>
    <row r="17" spans="2:18" ht="15" customHeight="1" thickBot="1">
      <c r="B17" s="308">
        <v>2</v>
      </c>
      <c r="C17" s="93"/>
      <c r="D17" s="323" t="str">
        <f>IF(C17=0,"",VLOOKUP(C17,'Seznam karet'!$B$2:$C$1048,2,0))</f>
        <v/>
      </c>
      <c r="E17" s="323" t="e">
        <f>IF(D17=0,"",VLOOKUP(D17,'[4]Seznam karet'!$B$2:$C$1049,2,0))</f>
        <v>#N/A</v>
      </c>
      <c r="F17" s="323" t="e">
        <f>IF(E17=0,"",VLOOKUP(E17,'[4]Seznam karet'!$B$2:$C$1049,2,0))</f>
        <v>#N/A</v>
      </c>
      <c r="G17" s="323" t="e">
        <f>IF(F17=0,"",VLOOKUP(F17,'[4]Seznam karet'!$B$2:$C$1049,2,0))</f>
        <v>#N/A</v>
      </c>
      <c r="H17" s="323" t="e">
        <f>IF(G17=0,"",VLOOKUP(G17,'[4]Seznam karet'!$B$2:$C$1049,2,0))</f>
        <v>#N/A</v>
      </c>
      <c r="I17" s="324" t="e">
        <f>IF(H17=0,"",VLOOKUP(H17,'[4]Seznam karet'!$B$2:$C$1049,2,0))</f>
        <v>#N/A</v>
      </c>
      <c r="J17" s="325">
        <v>14</v>
      </c>
      <c r="K17" s="326"/>
      <c r="L17" s="113"/>
      <c r="M17" s="323" t="str">
        <f>IF(L17=0,"",VLOOKUP(L17,'Seznam karet'!$B$2:$C$1048,2,0))</f>
        <v/>
      </c>
      <c r="N17" s="323" t="e">
        <f>IF(M17=0,"",VLOOKUP(M17,'[4]Seznam karet'!$B$2:$C$1049,2,0))</f>
        <v>#N/A</v>
      </c>
      <c r="O17" s="323" t="e">
        <f>IF(N17=0,"",VLOOKUP(N17,'[4]Seznam karet'!$B$2:$C$1049,2,0))</f>
        <v>#N/A</v>
      </c>
      <c r="P17" s="323" t="e">
        <f>IF(O17=0,"",VLOOKUP(O17,'[4]Seznam karet'!$B$2:$C$1049,2,0))</f>
        <v>#N/A</v>
      </c>
      <c r="Q17" s="323" t="e">
        <f>IF(P17=0,"",VLOOKUP(P17,'[4]Seznam karet'!$B$2:$C$1049,2,0))</f>
        <v>#N/A</v>
      </c>
      <c r="R17" s="329" t="e">
        <f>IF(Q17=0,"",VLOOKUP(Q17,'[4]Seznam karet'!$B$2:$C$1049,2,0))</f>
        <v>#N/A</v>
      </c>
    </row>
    <row r="18" spans="2:18" ht="33" customHeight="1" thickBot="1">
      <c r="B18" s="322"/>
      <c r="C18" s="330"/>
      <c r="D18" s="331"/>
      <c r="E18" s="331"/>
      <c r="F18" s="331"/>
      <c r="G18" s="332"/>
      <c r="H18" s="333"/>
      <c r="I18" s="334"/>
      <c r="J18" s="327"/>
      <c r="K18" s="328"/>
      <c r="L18" s="330"/>
      <c r="M18" s="331"/>
      <c r="N18" s="331"/>
      <c r="O18" s="331"/>
      <c r="P18" s="331"/>
      <c r="Q18" s="332"/>
      <c r="R18" s="69"/>
    </row>
    <row r="19" spans="2:18" ht="15" customHeight="1" thickBot="1">
      <c r="B19" s="308">
        <v>3</v>
      </c>
      <c r="C19" s="93"/>
      <c r="D19" s="323" t="str">
        <f>IF(C19=0,"",VLOOKUP(C19,'Seznam karet'!$B$2:$C$1048,2,0))</f>
        <v/>
      </c>
      <c r="E19" s="323" t="e">
        <f>IF(D19=0,"",VLOOKUP(D19,'[4]Seznam karet'!$B$2:$C$1049,2,0))</f>
        <v>#N/A</v>
      </c>
      <c r="F19" s="323" t="e">
        <f>IF(E19=0,"",VLOOKUP(E19,'[4]Seznam karet'!$B$2:$C$1049,2,0))</f>
        <v>#N/A</v>
      </c>
      <c r="G19" s="323" t="e">
        <f>IF(F19=0,"",VLOOKUP(F19,'[4]Seznam karet'!$B$2:$C$1049,2,0))</f>
        <v>#N/A</v>
      </c>
      <c r="H19" s="323" t="e">
        <f>IF(G19=0,"",VLOOKUP(G19,'[4]Seznam karet'!$B$2:$C$1049,2,0))</f>
        <v>#N/A</v>
      </c>
      <c r="I19" s="324" t="e">
        <f>IF(H19=0,"",VLOOKUP(H19,'[4]Seznam karet'!$B$2:$C$1049,2,0))</f>
        <v>#N/A</v>
      </c>
      <c r="J19" s="325">
        <v>15</v>
      </c>
      <c r="K19" s="326"/>
      <c r="L19" s="93"/>
      <c r="M19" s="323" t="str">
        <f>IF(L19=0,"",VLOOKUP(L19,'Seznam karet'!$B$2:$C$1048,2,0))</f>
        <v/>
      </c>
      <c r="N19" s="323" t="e">
        <f>IF(M19=0,"",VLOOKUP(M19,'[4]Seznam karet'!$B$2:$C$1049,2,0))</f>
        <v>#N/A</v>
      </c>
      <c r="O19" s="323" t="e">
        <f>IF(N19=0,"",VLOOKUP(N19,'[4]Seznam karet'!$B$2:$C$1049,2,0))</f>
        <v>#N/A</v>
      </c>
      <c r="P19" s="323" t="e">
        <f>IF(O19=0,"",VLOOKUP(O19,'[4]Seznam karet'!$B$2:$C$1049,2,0))</f>
        <v>#N/A</v>
      </c>
      <c r="Q19" s="323" t="e">
        <f>IF(P19=0,"",VLOOKUP(P19,'[4]Seznam karet'!$B$2:$C$1049,2,0))</f>
        <v>#N/A</v>
      </c>
      <c r="R19" s="329" t="e">
        <f>IF(Q19=0,"",VLOOKUP(Q19,'[4]Seznam karet'!$B$2:$C$1049,2,0))</f>
        <v>#N/A</v>
      </c>
    </row>
    <row r="20" spans="2:18" ht="33" customHeight="1" thickBot="1">
      <c r="B20" s="322"/>
      <c r="C20" s="330"/>
      <c r="D20" s="331"/>
      <c r="E20" s="331"/>
      <c r="F20" s="331"/>
      <c r="G20" s="332"/>
      <c r="H20" s="333"/>
      <c r="I20" s="334"/>
      <c r="J20" s="327"/>
      <c r="K20" s="328"/>
      <c r="L20" s="330"/>
      <c r="M20" s="331"/>
      <c r="N20" s="331"/>
      <c r="O20" s="331"/>
      <c r="P20" s="331"/>
      <c r="Q20" s="332"/>
      <c r="R20" s="69"/>
    </row>
    <row r="21" spans="2:18" ht="15" customHeight="1" thickBot="1">
      <c r="B21" s="308">
        <v>4</v>
      </c>
      <c r="C21" s="93"/>
      <c r="D21" s="323" t="str">
        <f>IF(C21=0,"",VLOOKUP(C21,'Seznam karet'!$B$2:$C$1048,2,0))</f>
        <v/>
      </c>
      <c r="E21" s="323" t="e">
        <f>IF(D21=0,"",VLOOKUP(D21,'[4]Seznam karet'!$B$2:$C$1049,2,0))</f>
        <v>#N/A</v>
      </c>
      <c r="F21" s="323" t="e">
        <f>IF(E21=0,"",VLOOKUP(E21,'[4]Seznam karet'!$B$2:$C$1049,2,0))</f>
        <v>#N/A</v>
      </c>
      <c r="G21" s="323" t="e">
        <f>IF(F21=0,"",VLOOKUP(F21,'[4]Seznam karet'!$B$2:$C$1049,2,0))</f>
        <v>#N/A</v>
      </c>
      <c r="H21" s="323" t="e">
        <f>IF(G21=0,"",VLOOKUP(G21,'[4]Seznam karet'!$B$2:$C$1049,2,0))</f>
        <v>#N/A</v>
      </c>
      <c r="I21" s="324" t="e">
        <f>IF(H21=0,"",VLOOKUP(H21,'[4]Seznam karet'!$B$2:$C$1049,2,0))</f>
        <v>#N/A</v>
      </c>
      <c r="J21" s="325">
        <v>16</v>
      </c>
      <c r="K21" s="326"/>
      <c r="L21" s="93"/>
      <c r="M21" s="323" t="str">
        <f>IF(L21=0,"",VLOOKUP(L21,'Seznam karet'!$B$2:$C$1048,2,0))</f>
        <v/>
      </c>
      <c r="N21" s="323" t="e">
        <f>IF(M21=0,"",VLOOKUP(M21,'[4]Seznam karet'!$B$2:$C$1049,2,0))</f>
        <v>#N/A</v>
      </c>
      <c r="O21" s="323" t="e">
        <f>IF(N21=0,"",VLOOKUP(N21,'[4]Seznam karet'!$B$2:$C$1049,2,0))</f>
        <v>#N/A</v>
      </c>
      <c r="P21" s="323" t="e">
        <f>IF(O21=0,"",VLOOKUP(O21,'[4]Seznam karet'!$B$2:$C$1049,2,0))</f>
        <v>#N/A</v>
      </c>
      <c r="Q21" s="323" t="e">
        <f>IF(P21=0,"",VLOOKUP(P21,'[4]Seznam karet'!$B$2:$C$1049,2,0))</f>
        <v>#N/A</v>
      </c>
      <c r="R21" s="329" t="e">
        <f>IF(Q21=0,"",VLOOKUP(Q21,'[4]Seznam karet'!$B$2:$C$1049,2,0))</f>
        <v>#N/A</v>
      </c>
    </row>
    <row r="22" spans="2:18" ht="33" customHeight="1" thickBot="1">
      <c r="B22" s="322"/>
      <c r="C22" s="330"/>
      <c r="D22" s="331"/>
      <c r="E22" s="331"/>
      <c r="F22" s="331"/>
      <c r="G22" s="332"/>
      <c r="H22" s="333"/>
      <c r="I22" s="334"/>
      <c r="J22" s="327"/>
      <c r="K22" s="328"/>
      <c r="L22" s="330"/>
      <c r="M22" s="331"/>
      <c r="N22" s="331"/>
      <c r="O22" s="331"/>
      <c r="P22" s="331"/>
      <c r="Q22" s="332"/>
      <c r="R22" s="69"/>
    </row>
    <row r="23" spans="2:18" ht="15" customHeight="1" thickBot="1">
      <c r="B23" s="308">
        <v>5</v>
      </c>
      <c r="C23" s="93"/>
      <c r="D23" s="323" t="str">
        <f>IF(C23=0,"",VLOOKUP(C23,'Seznam karet'!$B$2:$C$1048,2,0))</f>
        <v/>
      </c>
      <c r="E23" s="323" t="e">
        <f>IF(D23=0,"",VLOOKUP(D23,'[4]Seznam karet'!$B$2:$C$1049,2,0))</f>
        <v>#N/A</v>
      </c>
      <c r="F23" s="323" t="e">
        <f>IF(E23=0,"",VLOOKUP(E23,'[4]Seznam karet'!$B$2:$C$1049,2,0))</f>
        <v>#N/A</v>
      </c>
      <c r="G23" s="323" t="e">
        <f>IF(F23=0,"",VLOOKUP(F23,'[4]Seznam karet'!$B$2:$C$1049,2,0))</f>
        <v>#N/A</v>
      </c>
      <c r="H23" s="323" t="e">
        <f>IF(G23=0,"",VLOOKUP(G23,'[4]Seznam karet'!$B$2:$C$1049,2,0))</f>
        <v>#N/A</v>
      </c>
      <c r="I23" s="324" t="e">
        <f>IF(H23=0,"",VLOOKUP(H23,'[4]Seznam karet'!$B$2:$C$1049,2,0))</f>
        <v>#N/A</v>
      </c>
      <c r="J23" s="325">
        <v>17</v>
      </c>
      <c r="K23" s="326"/>
      <c r="L23" s="93"/>
      <c r="M23" s="323" t="str">
        <f>IF(L23=0,"",VLOOKUP(L23,'Seznam karet'!$B$2:$C$1048,2,0))</f>
        <v/>
      </c>
      <c r="N23" s="323" t="e">
        <f>IF(M23=0,"",VLOOKUP(M23,'[4]Seznam karet'!$B$2:$C$1049,2,0))</f>
        <v>#N/A</v>
      </c>
      <c r="O23" s="323" t="e">
        <f>IF(N23=0,"",VLOOKUP(N23,'[4]Seznam karet'!$B$2:$C$1049,2,0))</f>
        <v>#N/A</v>
      </c>
      <c r="P23" s="323" t="e">
        <f>IF(O23=0,"",VLOOKUP(O23,'[4]Seznam karet'!$B$2:$C$1049,2,0))</f>
        <v>#N/A</v>
      </c>
      <c r="Q23" s="323" t="e">
        <f>IF(P23=0,"",VLOOKUP(P23,'[4]Seznam karet'!$B$2:$C$1049,2,0))</f>
        <v>#N/A</v>
      </c>
      <c r="R23" s="329" t="e">
        <f>IF(Q23=0,"",VLOOKUP(Q23,'[4]Seznam karet'!$B$2:$C$1049,2,0))</f>
        <v>#N/A</v>
      </c>
    </row>
    <row r="24" spans="2:18" ht="33" customHeight="1" thickBot="1">
      <c r="B24" s="322"/>
      <c r="C24" s="330"/>
      <c r="D24" s="331"/>
      <c r="E24" s="331"/>
      <c r="F24" s="331"/>
      <c r="G24" s="332"/>
      <c r="H24" s="333"/>
      <c r="I24" s="334"/>
      <c r="J24" s="327"/>
      <c r="K24" s="328"/>
      <c r="L24" s="330"/>
      <c r="M24" s="331"/>
      <c r="N24" s="331"/>
      <c r="O24" s="331"/>
      <c r="P24" s="331"/>
      <c r="Q24" s="332"/>
      <c r="R24" s="69"/>
    </row>
    <row r="25" spans="2:18" ht="15" customHeight="1" thickBot="1">
      <c r="B25" s="308">
        <v>6</v>
      </c>
      <c r="C25" s="93"/>
      <c r="D25" s="323" t="str">
        <f>IF(C25=0,"",VLOOKUP(C25,'Seznam karet'!$B$2:$C$1048,2,0))</f>
        <v/>
      </c>
      <c r="E25" s="323" t="e">
        <f>IF(D25=0,"",VLOOKUP(D25,'[4]Seznam karet'!$B$2:$C$1049,2,0))</f>
        <v>#N/A</v>
      </c>
      <c r="F25" s="323" t="e">
        <f>IF(E25=0,"",VLOOKUP(E25,'[4]Seznam karet'!$B$2:$C$1049,2,0))</f>
        <v>#N/A</v>
      </c>
      <c r="G25" s="323" t="e">
        <f>IF(F25=0,"",VLOOKUP(F25,'[4]Seznam karet'!$B$2:$C$1049,2,0))</f>
        <v>#N/A</v>
      </c>
      <c r="H25" s="323" t="e">
        <f>IF(G25=0,"",VLOOKUP(G25,'[4]Seznam karet'!$B$2:$C$1049,2,0))</f>
        <v>#N/A</v>
      </c>
      <c r="I25" s="324" t="e">
        <f>IF(H25=0,"",VLOOKUP(H25,'[4]Seznam karet'!$B$2:$C$1049,2,0))</f>
        <v>#N/A</v>
      </c>
      <c r="J25" s="325">
        <v>18</v>
      </c>
      <c r="K25" s="326"/>
      <c r="L25" s="93"/>
      <c r="M25" s="323" t="str">
        <f>IF(L25=0,"",VLOOKUP(L25,'Seznam karet'!$B$2:$C$1048,2,0))</f>
        <v/>
      </c>
      <c r="N25" s="323" t="e">
        <f>IF(M25=0,"",VLOOKUP(M25,'[4]Seznam karet'!$B$2:$C$1049,2,0))</f>
        <v>#N/A</v>
      </c>
      <c r="O25" s="323" t="e">
        <f>IF(N25=0,"",VLOOKUP(N25,'[4]Seznam karet'!$B$2:$C$1049,2,0))</f>
        <v>#N/A</v>
      </c>
      <c r="P25" s="323" t="e">
        <f>IF(O25=0,"",VLOOKUP(O25,'[4]Seznam karet'!$B$2:$C$1049,2,0))</f>
        <v>#N/A</v>
      </c>
      <c r="Q25" s="323" t="e">
        <f>IF(P25=0,"",VLOOKUP(P25,'[4]Seznam karet'!$B$2:$C$1049,2,0))</f>
        <v>#N/A</v>
      </c>
      <c r="R25" s="329" t="e">
        <f>IF(Q25=0,"",VLOOKUP(Q25,'[4]Seznam karet'!$B$2:$C$1049,2,0))</f>
        <v>#N/A</v>
      </c>
    </row>
    <row r="26" spans="2:18" ht="33" customHeight="1" thickBot="1">
      <c r="B26" s="322"/>
      <c r="C26" s="330"/>
      <c r="D26" s="331"/>
      <c r="E26" s="331"/>
      <c r="F26" s="331"/>
      <c r="G26" s="332"/>
      <c r="H26" s="333"/>
      <c r="I26" s="334"/>
      <c r="J26" s="327"/>
      <c r="K26" s="328"/>
      <c r="L26" s="330"/>
      <c r="M26" s="331"/>
      <c r="N26" s="331"/>
      <c r="O26" s="331"/>
      <c r="P26" s="331"/>
      <c r="Q26" s="332"/>
      <c r="R26" s="69"/>
    </row>
    <row r="27" spans="2:18" ht="15" customHeight="1" thickBot="1">
      <c r="B27" s="308">
        <v>7</v>
      </c>
      <c r="C27" s="93"/>
      <c r="D27" s="323" t="str">
        <f>IF(C27=0,"",VLOOKUP(C27,'Seznam karet'!$B$2:$C$1048,2,0))</f>
        <v/>
      </c>
      <c r="E27" s="323" t="e">
        <f>IF(D27=0,"",VLOOKUP(D27,'[4]Seznam karet'!$B$2:$C$1049,2,0))</f>
        <v>#N/A</v>
      </c>
      <c r="F27" s="323" t="e">
        <f>IF(E27=0,"",VLOOKUP(E27,'[4]Seznam karet'!$B$2:$C$1049,2,0))</f>
        <v>#N/A</v>
      </c>
      <c r="G27" s="323" t="e">
        <f>IF(F27=0,"",VLOOKUP(F27,'[4]Seznam karet'!$B$2:$C$1049,2,0))</f>
        <v>#N/A</v>
      </c>
      <c r="H27" s="323" t="e">
        <f>IF(G27=0,"",VLOOKUP(G27,'[4]Seznam karet'!$B$2:$C$1049,2,0))</f>
        <v>#N/A</v>
      </c>
      <c r="I27" s="324" t="e">
        <f>IF(H27=0,"",VLOOKUP(H27,'[4]Seznam karet'!$B$2:$C$1049,2,0))</f>
        <v>#N/A</v>
      </c>
      <c r="J27" s="325">
        <v>19</v>
      </c>
      <c r="K27" s="326"/>
      <c r="L27" s="93"/>
      <c r="M27" s="323" t="str">
        <f>IF(L27=0,"",VLOOKUP(L27,'Seznam karet'!$B$2:$C$1048,2,0))</f>
        <v/>
      </c>
      <c r="N27" s="323" t="e">
        <f>IF(M27=0,"",VLOOKUP(M27,'[4]Seznam karet'!$B$2:$C$1049,2,0))</f>
        <v>#N/A</v>
      </c>
      <c r="O27" s="323" t="e">
        <f>IF(N27=0,"",VLOOKUP(N27,'[4]Seznam karet'!$B$2:$C$1049,2,0))</f>
        <v>#N/A</v>
      </c>
      <c r="P27" s="323" t="e">
        <f>IF(O27=0,"",VLOOKUP(O27,'[4]Seznam karet'!$B$2:$C$1049,2,0))</f>
        <v>#N/A</v>
      </c>
      <c r="Q27" s="323" t="e">
        <f>IF(P27=0,"",VLOOKUP(P27,'[4]Seznam karet'!$B$2:$C$1049,2,0))</f>
        <v>#N/A</v>
      </c>
      <c r="R27" s="329" t="e">
        <f>IF(Q27=0,"",VLOOKUP(Q27,'[4]Seznam karet'!$B$2:$C$1049,2,0))</f>
        <v>#N/A</v>
      </c>
    </row>
    <row r="28" spans="2:18" ht="33" customHeight="1" thickBot="1">
      <c r="B28" s="322"/>
      <c r="C28" s="330"/>
      <c r="D28" s="331"/>
      <c r="E28" s="331"/>
      <c r="F28" s="331"/>
      <c r="G28" s="332"/>
      <c r="H28" s="333"/>
      <c r="I28" s="334"/>
      <c r="J28" s="327"/>
      <c r="K28" s="328"/>
      <c r="L28" s="330"/>
      <c r="M28" s="331"/>
      <c r="N28" s="331"/>
      <c r="O28" s="331"/>
      <c r="P28" s="331"/>
      <c r="Q28" s="332"/>
      <c r="R28" s="69"/>
    </row>
    <row r="29" spans="2:18" ht="15" customHeight="1" thickBot="1">
      <c r="B29" s="308">
        <v>8</v>
      </c>
      <c r="C29" s="93"/>
      <c r="D29" s="323" t="str">
        <f>IF(C29=0,"",VLOOKUP(C29,'Seznam karet'!$B$2:$C$1048,2,0))</f>
        <v/>
      </c>
      <c r="E29" s="323" t="e">
        <f>IF(D29=0,"",VLOOKUP(D29,'[4]Seznam karet'!$B$2:$C$1049,2,0))</f>
        <v>#N/A</v>
      </c>
      <c r="F29" s="323" t="e">
        <f>IF(E29=0,"",VLOOKUP(E29,'[4]Seznam karet'!$B$2:$C$1049,2,0))</f>
        <v>#N/A</v>
      </c>
      <c r="G29" s="323" t="e">
        <f>IF(F29=0,"",VLOOKUP(F29,'[4]Seznam karet'!$B$2:$C$1049,2,0))</f>
        <v>#N/A</v>
      </c>
      <c r="H29" s="323" t="e">
        <f>IF(G29=0,"",VLOOKUP(G29,'[4]Seznam karet'!$B$2:$C$1049,2,0))</f>
        <v>#N/A</v>
      </c>
      <c r="I29" s="324" t="e">
        <f>IF(H29=0,"",VLOOKUP(H29,'[4]Seznam karet'!$B$2:$C$1049,2,0))</f>
        <v>#N/A</v>
      </c>
      <c r="J29" s="325">
        <v>20</v>
      </c>
      <c r="K29" s="326"/>
      <c r="L29" s="93"/>
      <c r="M29" s="323" t="str">
        <f>IF(L29=0,"",VLOOKUP(L29,'Seznam karet'!$B$2:$C$1048,2,0))</f>
        <v/>
      </c>
      <c r="N29" s="323" t="e">
        <f>IF(M29=0,"",VLOOKUP(M29,'[4]Seznam karet'!$B$2:$C$1049,2,0))</f>
        <v>#N/A</v>
      </c>
      <c r="O29" s="323" t="e">
        <f>IF(N29=0,"",VLOOKUP(N29,'[4]Seznam karet'!$B$2:$C$1049,2,0))</f>
        <v>#N/A</v>
      </c>
      <c r="P29" s="323" t="e">
        <f>IF(O29=0,"",VLOOKUP(O29,'[4]Seznam karet'!$B$2:$C$1049,2,0))</f>
        <v>#N/A</v>
      </c>
      <c r="Q29" s="323" t="e">
        <f>IF(P29=0,"",VLOOKUP(P29,'[4]Seznam karet'!$B$2:$C$1049,2,0))</f>
        <v>#N/A</v>
      </c>
      <c r="R29" s="329" t="e">
        <f>IF(Q29=0,"",VLOOKUP(Q29,'[4]Seznam karet'!$B$2:$C$1049,2,0))</f>
        <v>#N/A</v>
      </c>
    </row>
    <row r="30" spans="2:18" ht="33" customHeight="1" thickBot="1">
      <c r="B30" s="322"/>
      <c r="C30" s="330"/>
      <c r="D30" s="331"/>
      <c r="E30" s="331"/>
      <c r="F30" s="331"/>
      <c r="G30" s="332"/>
      <c r="H30" s="333"/>
      <c r="I30" s="334"/>
      <c r="J30" s="327"/>
      <c r="K30" s="328"/>
      <c r="L30" s="330"/>
      <c r="M30" s="331"/>
      <c r="N30" s="331"/>
      <c r="O30" s="331"/>
      <c r="P30" s="331"/>
      <c r="Q30" s="332"/>
      <c r="R30" s="69"/>
    </row>
    <row r="31" spans="2:18" ht="15" customHeight="1" thickBot="1">
      <c r="B31" s="308">
        <v>9</v>
      </c>
      <c r="C31" s="93"/>
      <c r="D31" s="323" t="str">
        <f>IF(C31=0,"",VLOOKUP(C31,'Seznam karet'!$B$2:$C$1048,2,0))</f>
        <v/>
      </c>
      <c r="E31" s="323" t="e">
        <f>IF(D31=0,"",VLOOKUP(D31,'[4]Seznam karet'!$B$2:$C$1049,2,0))</f>
        <v>#N/A</v>
      </c>
      <c r="F31" s="323" t="e">
        <f>IF(E31=0,"",VLOOKUP(E31,'[4]Seznam karet'!$B$2:$C$1049,2,0))</f>
        <v>#N/A</v>
      </c>
      <c r="G31" s="323" t="e">
        <f>IF(F31=0,"",VLOOKUP(F31,'[4]Seznam karet'!$B$2:$C$1049,2,0))</f>
        <v>#N/A</v>
      </c>
      <c r="H31" s="323" t="e">
        <f>IF(G31=0,"",VLOOKUP(G31,'[4]Seznam karet'!$B$2:$C$1049,2,0))</f>
        <v>#N/A</v>
      </c>
      <c r="I31" s="324" t="e">
        <f>IF(H31=0,"",VLOOKUP(H31,'[4]Seznam karet'!$B$2:$C$1049,2,0))</f>
        <v>#N/A</v>
      </c>
      <c r="J31" s="325">
        <v>21</v>
      </c>
      <c r="K31" s="326"/>
      <c r="L31" s="93"/>
      <c r="M31" s="323" t="str">
        <f>IF(L31=0,"",VLOOKUP(L31,'Seznam karet'!$B$2:$C$1048,2,0))</f>
        <v/>
      </c>
      <c r="N31" s="323" t="e">
        <f>IF(M31=0,"",VLOOKUP(M31,'[4]Seznam karet'!$B$2:$C$1049,2,0))</f>
        <v>#N/A</v>
      </c>
      <c r="O31" s="323" t="e">
        <f>IF(N31=0,"",VLOOKUP(N31,'[4]Seznam karet'!$B$2:$C$1049,2,0))</f>
        <v>#N/A</v>
      </c>
      <c r="P31" s="323" t="e">
        <f>IF(O31=0,"",VLOOKUP(O31,'[4]Seznam karet'!$B$2:$C$1049,2,0))</f>
        <v>#N/A</v>
      </c>
      <c r="Q31" s="323" t="e">
        <f>IF(P31=0,"",VLOOKUP(P31,'[4]Seznam karet'!$B$2:$C$1049,2,0))</f>
        <v>#N/A</v>
      </c>
      <c r="R31" s="329" t="e">
        <f>IF(Q31=0,"",VLOOKUP(Q31,'[4]Seznam karet'!$B$2:$C$1049,2,0))</f>
        <v>#N/A</v>
      </c>
    </row>
    <row r="32" spans="2:18" ht="33" customHeight="1" thickBot="1">
      <c r="B32" s="322"/>
      <c r="C32" s="330"/>
      <c r="D32" s="331"/>
      <c r="E32" s="331"/>
      <c r="F32" s="331"/>
      <c r="G32" s="332"/>
      <c r="H32" s="333"/>
      <c r="I32" s="334"/>
      <c r="J32" s="327"/>
      <c r="K32" s="328"/>
      <c r="L32" s="330"/>
      <c r="M32" s="331"/>
      <c r="N32" s="331"/>
      <c r="O32" s="331"/>
      <c r="P32" s="331"/>
      <c r="Q32" s="332"/>
      <c r="R32" s="69"/>
    </row>
    <row r="33" spans="2:18" ht="15" customHeight="1" thickBot="1">
      <c r="B33" s="308">
        <v>10</v>
      </c>
      <c r="C33" s="93"/>
      <c r="D33" s="323" t="str">
        <f>IF(C33=0,"",VLOOKUP(C33,'Seznam karet'!$B$2:$C$1048,2,0))</f>
        <v/>
      </c>
      <c r="E33" s="323" t="e">
        <f>IF(D33=0,"",VLOOKUP(D33,'[4]Seznam karet'!$B$2:$C$1049,2,0))</f>
        <v>#N/A</v>
      </c>
      <c r="F33" s="323" t="e">
        <f>IF(E33=0,"",VLOOKUP(E33,'[4]Seznam karet'!$B$2:$C$1049,2,0))</f>
        <v>#N/A</v>
      </c>
      <c r="G33" s="323" t="e">
        <f>IF(F33=0,"",VLOOKUP(F33,'[4]Seznam karet'!$B$2:$C$1049,2,0))</f>
        <v>#N/A</v>
      </c>
      <c r="H33" s="323" t="e">
        <f>IF(G33=0,"",VLOOKUP(G33,'[4]Seznam karet'!$B$2:$C$1049,2,0))</f>
        <v>#N/A</v>
      </c>
      <c r="I33" s="324" t="e">
        <f>IF(H33=0,"",VLOOKUP(H33,'[4]Seznam karet'!$B$2:$C$1049,2,0))</f>
        <v>#N/A</v>
      </c>
      <c r="J33" s="325">
        <v>22</v>
      </c>
      <c r="K33" s="326"/>
      <c r="L33" s="93"/>
      <c r="M33" s="323" t="str">
        <f>IF(L33=0,"",VLOOKUP(L33,'Seznam karet'!$B$2:$C$1048,2,0))</f>
        <v/>
      </c>
      <c r="N33" s="323" t="e">
        <f>IF(M33=0,"",VLOOKUP(M33,'[4]Seznam karet'!$B$2:$C$1049,2,0))</f>
        <v>#N/A</v>
      </c>
      <c r="O33" s="323" t="e">
        <f>IF(N33=0,"",VLOOKUP(N33,'[4]Seznam karet'!$B$2:$C$1049,2,0))</f>
        <v>#N/A</v>
      </c>
      <c r="P33" s="323" t="e">
        <f>IF(O33=0,"",VLOOKUP(O33,'[4]Seznam karet'!$B$2:$C$1049,2,0))</f>
        <v>#N/A</v>
      </c>
      <c r="Q33" s="323" t="e">
        <f>IF(P33=0,"",VLOOKUP(P33,'[4]Seznam karet'!$B$2:$C$1049,2,0))</f>
        <v>#N/A</v>
      </c>
      <c r="R33" s="329" t="e">
        <f>IF(Q33=0,"",VLOOKUP(Q33,'[4]Seznam karet'!$B$2:$C$1049,2,0))</f>
        <v>#N/A</v>
      </c>
    </row>
    <row r="34" spans="2:18" ht="33" customHeight="1" thickBot="1">
      <c r="B34" s="322"/>
      <c r="C34" s="330"/>
      <c r="D34" s="331"/>
      <c r="E34" s="331"/>
      <c r="F34" s="331"/>
      <c r="G34" s="332"/>
      <c r="H34" s="333"/>
      <c r="I34" s="334"/>
      <c r="J34" s="327"/>
      <c r="K34" s="328"/>
      <c r="L34" s="330"/>
      <c r="M34" s="331"/>
      <c r="N34" s="331"/>
      <c r="O34" s="331"/>
      <c r="P34" s="331"/>
      <c r="Q34" s="332"/>
      <c r="R34" s="69"/>
    </row>
    <row r="35" spans="2:18" ht="15" customHeight="1" thickBot="1">
      <c r="B35" s="308">
        <v>11</v>
      </c>
      <c r="C35" s="93"/>
      <c r="D35" s="323" t="str">
        <f>IF(C35=0,"",VLOOKUP(C35,'Seznam karet'!$B$2:$C$1048,2,0))</f>
        <v/>
      </c>
      <c r="E35" s="323" t="e">
        <f>IF(D35=0,"",VLOOKUP(D35,'[4]Seznam karet'!$B$2:$C$1049,2,0))</f>
        <v>#N/A</v>
      </c>
      <c r="F35" s="323" t="e">
        <f>IF(E35=0,"",VLOOKUP(E35,'[4]Seznam karet'!$B$2:$C$1049,2,0))</f>
        <v>#N/A</v>
      </c>
      <c r="G35" s="323" t="e">
        <f>IF(F35=0,"",VLOOKUP(F35,'[4]Seznam karet'!$B$2:$C$1049,2,0))</f>
        <v>#N/A</v>
      </c>
      <c r="H35" s="323" t="e">
        <f>IF(G35=0,"",VLOOKUP(G35,'[4]Seznam karet'!$B$2:$C$1049,2,0))</f>
        <v>#N/A</v>
      </c>
      <c r="I35" s="324" t="e">
        <f>IF(H35=0,"",VLOOKUP(H35,'[4]Seznam karet'!$B$2:$C$1049,2,0))</f>
        <v>#N/A</v>
      </c>
      <c r="J35" s="325">
        <v>23</v>
      </c>
      <c r="K35" s="326"/>
      <c r="L35" s="93"/>
      <c r="M35" s="323" t="str">
        <f>IF(L35=0,"",VLOOKUP(L35,'Seznam karet'!$B$2:$C$1048,2,0))</f>
        <v/>
      </c>
      <c r="N35" s="323" t="e">
        <f>IF(M35=0,"",VLOOKUP(M35,'[4]Seznam karet'!$B$2:$C$1049,2,0))</f>
        <v>#N/A</v>
      </c>
      <c r="O35" s="323" t="e">
        <f>IF(N35=0,"",VLOOKUP(N35,'[4]Seznam karet'!$B$2:$C$1049,2,0))</f>
        <v>#N/A</v>
      </c>
      <c r="P35" s="323" t="e">
        <f>IF(O35=0,"",VLOOKUP(O35,'[4]Seznam karet'!$B$2:$C$1049,2,0))</f>
        <v>#N/A</v>
      </c>
      <c r="Q35" s="323" t="e">
        <f>IF(P35=0,"",VLOOKUP(P35,'[4]Seznam karet'!$B$2:$C$1049,2,0))</f>
        <v>#N/A</v>
      </c>
      <c r="R35" s="329" t="e">
        <f>IF(Q35=0,"",VLOOKUP(Q35,'[4]Seznam karet'!$B$2:$C$1049,2,0))</f>
        <v>#N/A</v>
      </c>
    </row>
    <row r="36" spans="2:18" ht="33" customHeight="1" thickBot="1">
      <c r="B36" s="322"/>
      <c r="C36" s="330"/>
      <c r="D36" s="331"/>
      <c r="E36" s="331"/>
      <c r="F36" s="331"/>
      <c r="G36" s="332"/>
      <c r="H36" s="333"/>
      <c r="I36" s="334"/>
      <c r="J36" s="327"/>
      <c r="K36" s="328"/>
      <c r="L36" s="330"/>
      <c r="M36" s="331"/>
      <c r="N36" s="331"/>
      <c r="O36" s="331"/>
      <c r="P36" s="331"/>
      <c r="Q36" s="332"/>
      <c r="R36" s="69"/>
    </row>
    <row r="37" spans="2:18" ht="15" customHeight="1" thickBot="1">
      <c r="B37" s="308">
        <v>12</v>
      </c>
      <c r="C37" s="93"/>
      <c r="D37" s="310" t="str">
        <f>IF(C37=0,"",VLOOKUP(C37,'Seznam karet'!$B$2:$C$1048,2,0))</f>
        <v/>
      </c>
      <c r="E37" s="310" t="e">
        <f>IF(D37=0,"",VLOOKUP(D37,'[4]Seznam karet'!$B$2:$C$1049,2,0))</f>
        <v>#N/A</v>
      </c>
      <c r="F37" s="310" t="e">
        <f>IF(E37=0,"",VLOOKUP(E37,'[4]Seznam karet'!$B$2:$C$1049,2,0))</f>
        <v>#N/A</v>
      </c>
      <c r="G37" s="310" t="e">
        <f>IF(F37=0,"",VLOOKUP(F37,'[4]Seznam karet'!$B$2:$C$1049,2,0))</f>
        <v>#N/A</v>
      </c>
      <c r="H37" s="310" t="e">
        <f>IF(G37=0,"",VLOOKUP(G37,'[4]Seznam karet'!$B$2:$C$1049,2,0))</f>
        <v>#N/A</v>
      </c>
      <c r="I37" s="311" t="e">
        <f>IF(H37=0,"",VLOOKUP(H37,'[4]Seznam karet'!$B$2:$C$1049,2,0))</f>
        <v>#N/A</v>
      </c>
      <c r="J37" s="312">
        <v>24</v>
      </c>
      <c r="K37" s="313"/>
      <c r="L37" s="93"/>
      <c r="M37" s="310" t="str">
        <f>IF(L37=0,"",VLOOKUP(L37,'Seznam karet'!$B$2:$C$1048,2,0))</f>
        <v/>
      </c>
      <c r="N37" s="310" t="e">
        <f>IF(M37=0,"",VLOOKUP(M37,'[4]Seznam karet'!$B$2:$C$1049,2,0))</f>
        <v>#N/A</v>
      </c>
      <c r="O37" s="310" t="e">
        <f>IF(N37=0,"",VLOOKUP(N37,'[4]Seznam karet'!$B$2:$C$1049,2,0))</f>
        <v>#N/A</v>
      </c>
      <c r="P37" s="310" t="e">
        <f>IF(O37=0,"",VLOOKUP(O37,'[4]Seznam karet'!$B$2:$C$1049,2,0))</f>
        <v>#N/A</v>
      </c>
      <c r="Q37" s="310" t="e">
        <f>IF(P37=0,"",VLOOKUP(P37,'[4]Seznam karet'!$B$2:$C$1049,2,0))</f>
        <v>#N/A</v>
      </c>
      <c r="R37" s="316" t="e">
        <f>IF(Q37=0,"",VLOOKUP(Q37,'[4]Seznam karet'!$B$2:$C$1049,2,0))</f>
        <v>#N/A</v>
      </c>
    </row>
    <row r="38" spans="2:18" ht="33" customHeight="1" thickBot="1">
      <c r="B38" s="309"/>
      <c r="C38" s="317"/>
      <c r="D38" s="318"/>
      <c r="E38" s="318"/>
      <c r="F38" s="318"/>
      <c r="G38" s="319"/>
      <c r="H38" s="320"/>
      <c r="I38" s="321"/>
      <c r="J38" s="314"/>
      <c r="K38" s="315"/>
      <c r="L38" s="317"/>
      <c r="M38" s="318"/>
      <c r="N38" s="318"/>
      <c r="O38" s="318"/>
      <c r="P38" s="318"/>
      <c r="Q38" s="319"/>
      <c r="R38" s="70"/>
    </row>
    <row r="39" spans="2:18" ht="42" customHeight="1" thickBot="1">
      <c r="B39" s="286" t="s">
        <v>24</v>
      </c>
      <c r="C39" s="287"/>
      <c r="D39" s="287"/>
      <c r="E39" s="288"/>
      <c r="F39" s="286" t="s">
        <v>25</v>
      </c>
      <c r="G39" s="287"/>
      <c r="H39" s="287"/>
      <c r="I39" s="288"/>
      <c r="J39" s="286" t="s">
        <v>26</v>
      </c>
      <c r="K39" s="287"/>
      <c r="L39" s="287"/>
      <c r="M39" s="287"/>
      <c r="N39" s="288"/>
      <c r="O39" s="289" t="s">
        <v>27</v>
      </c>
      <c r="P39" s="290"/>
      <c r="Q39" s="290"/>
      <c r="R39" s="291"/>
    </row>
    <row r="40" spans="2:18" ht="6" customHeight="1" thickBot="1"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</row>
    <row r="41" spans="2:18" ht="15.75" thickTop="1">
      <c r="B41" s="293" t="s">
        <v>28</v>
      </c>
      <c r="C41" s="294"/>
      <c r="D41" s="294"/>
      <c r="E41" s="297" t="s">
        <v>29</v>
      </c>
      <c r="F41" s="298"/>
      <c r="G41" s="301" t="s">
        <v>30</v>
      </c>
      <c r="H41" s="301"/>
      <c r="I41" s="301"/>
      <c r="J41" s="301"/>
      <c r="K41" s="302"/>
      <c r="L41" s="303"/>
      <c r="M41" s="303"/>
      <c r="N41" s="303"/>
      <c r="O41" s="303"/>
      <c r="P41" s="303"/>
      <c r="Q41" s="303"/>
      <c r="R41" s="304"/>
    </row>
    <row r="42" spans="2:18" ht="27.75" customHeight="1" thickBot="1">
      <c r="B42" s="295"/>
      <c r="C42" s="296"/>
      <c r="D42" s="296"/>
      <c r="E42" s="299"/>
      <c r="F42" s="300"/>
      <c r="G42" s="287"/>
      <c r="H42" s="287"/>
      <c r="I42" s="287"/>
      <c r="J42" s="287"/>
      <c r="K42" s="305"/>
      <c r="L42" s="306"/>
      <c r="M42" s="306"/>
      <c r="N42" s="306"/>
      <c r="O42" s="306"/>
      <c r="P42" s="306"/>
      <c r="Q42" s="306"/>
      <c r="R42" s="307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15" sqref="C15"/>
    </sheetView>
  </sheetViews>
  <sheetFormatPr defaultColWidth="9.140625" defaultRowHeight="15"/>
  <cols>
    <col min="1" max="1" width="1" style="24" customWidth="1"/>
    <col min="2" max="2" width="4.28515625" style="24" customWidth="1"/>
    <col min="3" max="3" width="8.85546875" style="24" customWidth="1"/>
    <col min="4" max="4" width="2.140625" style="24" customWidth="1"/>
    <col min="5" max="6" width="9.140625" style="24"/>
    <col min="7" max="7" width="7.7109375" style="24" customWidth="1"/>
    <col min="8" max="8" width="4.42578125" style="24" customWidth="1"/>
    <col min="9" max="9" width="2.28515625" style="24" customWidth="1"/>
    <col min="10" max="10" width="0.85546875" style="24" customWidth="1"/>
    <col min="11" max="11" width="3.5703125" style="24" customWidth="1"/>
    <col min="12" max="12" width="7" style="24" customWidth="1"/>
    <col min="13" max="13" width="0.5703125" style="24" customWidth="1"/>
    <col min="14" max="14" width="11.140625" style="24" customWidth="1"/>
    <col min="15" max="15" width="0.5703125" style="24" customWidth="1"/>
    <col min="16" max="16" width="9.140625" style="24"/>
    <col min="17" max="17" width="10.7109375" style="24" customWidth="1"/>
    <col min="18" max="18" width="7.28515625" style="24" customWidth="1"/>
    <col min="19" max="19" width="0.5703125" style="24" customWidth="1"/>
    <col min="20" max="16384" width="9.140625" style="24"/>
  </cols>
  <sheetData>
    <row r="1" spans="2:21" ht="2.25" customHeight="1"/>
    <row r="2" spans="2:21" ht="21.75" customHeight="1">
      <c r="C2" s="344" t="s">
        <v>15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U2" s="75" t="s">
        <v>333</v>
      </c>
    </row>
    <row r="3" spans="2:21" ht="3" customHeight="1">
      <c r="C3" s="25"/>
    </row>
    <row r="4" spans="2:21" ht="21.75" customHeight="1">
      <c r="B4" s="188" t="s">
        <v>5</v>
      </c>
      <c r="C4" s="188"/>
      <c r="D4" s="189" t="str">
        <f>'Startovní listina'!C10</f>
        <v>Jana Nováková</v>
      </c>
      <c r="E4" s="190"/>
      <c r="F4" s="190"/>
      <c r="G4" s="190"/>
      <c r="H4" s="190"/>
      <c r="I4" s="191"/>
      <c r="K4" s="345" t="s">
        <v>16</v>
      </c>
      <c r="L4" s="345"/>
      <c r="M4" s="26"/>
      <c r="N4" s="346">
        <f>'Startovní listina'!C8</f>
        <v>45145</v>
      </c>
      <c r="O4" s="347"/>
      <c r="P4" s="348"/>
      <c r="Q4" s="26"/>
      <c r="R4" s="26"/>
    </row>
    <row r="5" spans="2:21" ht="3.75" customHeight="1">
      <c r="B5" s="41"/>
      <c r="C5" s="41"/>
      <c r="D5" s="54"/>
      <c r="E5" s="54"/>
      <c r="F5" s="54"/>
      <c r="G5" s="54"/>
      <c r="H5" s="54"/>
      <c r="I5" s="54"/>
    </row>
    <row r="6" spans="2:21" ht="20.100000000000001" customHeight="1">
      <c r="B6" s="188" t="s">
        <v>1</v>
      </c>
      <c r="C6" s="188"/>
      <c r="D6" s="189" t="str">
        <f>'Startovní listina'!C2</f>
        <v>STARTOVAKA RALLY OBEDIENCE</v>
      </c>
      <c r="E6" s="190"/>
      <c r="F6" s="190"/>
      <c r="G6" s="190"/>
      <c r="H6" s="190"/>
      <c r="I6" s="191"/>
      <c r="K6" s="349" t="s">
        <v>12</v>
      </c>
      <c r="L6" s="349"/>
      <c r="N6" s="27" t="s">
        <v>17</v>
      </c>
      <c r="Q6" s="28"/>
    </row>
    <row r="7" spans="2:21" ht="3" customHeight="1">
      <c r="B7" s="45"/>
      <c r="C7" s="46"/>
      <c r="D7" s="54"/>
      <c r="E7" s="54"/>
      <c r="F7" s="54"/>
      <c r="G7" s="54"/>
      <c r="H7" s="54"/>
      <c r="I7" s="54"/>
    </row>
    <row r="8" spans="2:21" ht="20.100000000000001" customHeight="1">
      <c r="B8" s="188" t="s">
        <v>2</v>
      </c>
      <c r="C8" s="188"/>
      <c r="D8" s="189" t="str">
        <f>'Startovní listina'!C4</f>
        <v>OBEDIENCE KLUB ČR</v>
      </c>
      <c r="E8" s="190"/>
      <c r="F8" s="190"/>
      <c r="G8" s="190"/>
      <c r="H8" s="190"/>
      <c r="I8" s="191"/>
      <c r="K8" s="350" t="s">
        <v>86</v>
      </c>
      <c r="L8" s="351"/>
      <c r="N8" s="29"/>
      <c r="P8" s="352" t="s">
        <v>18</v>
      </c>
      <c r="Q8" s="353"/>
      <c r="R8" s="354"/>
    </row>
    <row r="9" spans="2:21" ht="3" customHeight="1">
      <c r="B9" s="45"/>
      <c r="C9" s="46"/>
      <c r="D9" s="41"/>
      <c r="E9" s="41"/>
      <c r="F9" s="41"/>
      <c r="G9" s="41"/>
      <c r="H9" s="41"/>
      <c r="I9" s="41"/>
      <c r="P9" s="355"/>
      <c r="Q9" s="356"/>
      <c r="R9" s="357"/>
    </row>
    <row r="10" spans="2:21" ht="20.100000000000001" customHeight="1">
      <c r="B10" s="188" t="s">
        <v>144</v>
      </c>
      <c r="C10" s="188"/>
      <c r="D10" s="208"/>
      <c r="E10" s="194"/>
      <c r="F10" s="194"/>
      <c r="G10" s="194"/>
      <c r="H10" s="194"/>
      <c r="I10" s="195"/>
      <c r="K10" s="349" t="s">
        <v>19</v>
      </c>
      <c r="L10" s="349"/>
      <c r="N10" s="27" t="s">
        <v>87</v>
      </c>
      <c r="P10" s="355"/>
      <c r="Q10" s="356"/>
      <c r="R10" s="357"/>
    </row>
    <row r="11" spans="2:21" ht="3" customHeight="1">
      <c r="B11" s="45"/>
      <c r="C11" s="46"/>
      <c r="D11" s="41"/>
      <c r="E11" s="41"/>
      <c r="F11" s="41"/>
      <c r="G11" s="41"/>
      <c r="H11" s="41"/>
      <c r="I11" s="41"/>
      <c r="P11" s="355"/>
      <c r="Q11" s="356"/>
      <c r="R11" s="357"/>
    </row>
    <row r="12" spans="2:21" ht="20.100000000000001" customHeight="1">
      <c r="B12" s="188" t="s">
        <v>145</v>
      </c>
      <c r="C12" s="188"/>
      <c r="D12" s="208"/>
      <c r="E12" s="194"/>
      <c r="F12" s="194"/>
      <c r="G12" s="194"/>
      <c r="H12" s="194"/>
      <c r="I12" s="195"/>
      <c r="K12" s="361" t="s">
        <v>20</v>
      </c>
      <c r="L12" s="362"/>
      <c r="N12" s="29"/>
      <c r="P12" s="358"/>
      <c r="Q12" s="359"/>
      <c r="R12" s="360"/>
    </row>
    <row r="13" spans="2:21" ht="3.75" customHeight="1" thickBot="1"/>
    <row r="14" spans="2:21" ht="15.75" thickBot="1">
      <c r="B14" s="30" t="s">
        <v>21</v>
      </c>
      <c r="C14" s="335" t="s">
        <v>22</v>
      </c>
      <c r="D14" s="335"/>
      <c r="E14" s="335"/>
      <c r="F14" s="335"/>
      <c r="G14" s="335"/>
      <c r="H14" s="336" t="s">
        <v>23</v>
      </c>
      <c r="I14" s="337"/>
      <c r="J14" s="338" t="s">
        <v>21</v>
      </c>
      <c r="K14" s="339"/>
      <c r="L14" s="335" t="s">
        <v>22</v>
      </c>
      <c r="M14" s="335"/>
      <c r="N14" s="335"/>
      <c r="O14" s="335"/>
      <c r="P14" s="335"/>
      <c r="Q14" s="335"/>
      <c r="R14" s="31" t="s">
        <v>23</v>
      </c>
    </row>
    <row r="15" spans="2:21" ht="15" customHeight="1" thickBot="1">
      <c r="B15" s="366">
        <v>1</v>
      </c>
      <c r="C15" s="93"/>
      <c r="D15" s="235" t="str">
        <f>IF(C15=0,"",VLOOKUP(C15,'Seznam karet'!$B$2:$C$1048,2,0))</f>
        <v/>
      </c>
      <c r="E15" s="235" t="e">
        <f>IF(D15=0,"",VLOOKUP(D15,'[4]Seznam karet'!$B$2:$C$1049,2,0))</f>
        <v>#N/A</v>
      </c>
      <c r="F15" s="235" t="e">
        <f>IF(E15=0,"",VLOOKUP(E15,'[4]Seznam karet'!$B$2:$C$1049,2,0))</f>
        <v>#N/A</v>
      </c>
      <c r="G15" s="235" t="e">
        <f>IF(F15=0,"",VLOOKUP(F15,'[4]Seznam karet'!$B$2:$C$1049,2,0))</f>
        <v>#N/A</v>
      </c>
      <c r="H15" s="235" t="e">
        <f>IF(G15=0,"",VLOOKUP(G15,'[4]Seznam karet'!$B$2:$C$1049,2,0))</f>
        <v>#N/A</v>
      </c>
      <c r="I15" s="236" t="e">
        <f>IF(H15=0,"",VLOOKUP(H15,'[4]Seznam karet'!$B$2:$C$1049,2,0))</f>
        <v>#N/A</v>
      </c>
      <c r="J15" s="341">
        <v>13</v>
      </c>
      <c r="K15" s="342"/>
      <c r="L15" s="114"/>
      <c r="M15" s="235" t="str">
        <f>IF(L15=0,"",VLOOKUP(L15,'Seznam karet'!$B$2:$C$1048,2,0))</f>
        <v/>
      </c>
      <c r="N15" s="235" t="e">
        <f>IF(M15=0,"",VLOOKUP(M15,'[4]Seznam karet'!$B$2:$C$1049,2,0))</f>
        <v>#N/A</v>
      </c>
      <c r="O15" s="235" t="e">
        <f>IF(N15=0,"",VLOOKUP(N15,'[4]Seznam karet'!$B$2:$C$1049,2,0))</f>
        <v>#N/A</v>
      </c>
      <c r="P15" s="235" t="e">
        <f>IF(O15=0,"",VLOOKUP(O15,'[4]Seznam karet'!$B$2:$C$1049,2,0))</f>
        <v>#N/A</v>
      </c>
      <c r="Q15" s="235" t="e">
        <f>IF(P15=0,"",VLOOKUP(P15,'[4]Seznam karet'!$B$2:$C$1049,2,0))</f>
        <v>#N/A</v>
      </c>
      <c r="R15" s="343" t="e">
        <f>IF(Q15=0,"",VLOOKUP(Q15,'[4]Seznam karet'!$B$2:$C$1049,2,0))</f>
        <v>#N/A</v>
      </c>
    </row>
    <row r="16" spans="2:21" ht="33" customHeight="1" thickBot="1">
      <c r="B16" s="365"/>
      <c r="C16" s="330"/>
      <c r="D16" s="331"/>
      <c r="E16" s="331"/>
      <c r="F16" s="331"/>
      <c r="G16" s="332"/>
      <c r="H16" s="333"/>
      <c r="I16" s="334"/>
      <c r="J16" s="327"/>
      <c r="K16" s="328"/>
      <c r="L16" s="330"/>
      <c r="M16" s="331"/>
      <c r="N16" s="331"/>
      <c r="O16" s="331"/>
      <c r="P16" s="331"/>
      <c r="Q16" s="332"/>
      <c r="R16" s="69"/>
    </row>
    <row r="17" spans="2:18" ht="15" customHeight="1" thickBot="1">
      <c r="B17" s="363">
        <v>2</v>
      </c>
      <c r="C17" s="93"/>
      <c r="D17" s="323" t="str">
        <f>IF(C17=0,"",VLOOKUP(C17,'Seznam karet'!$B$2:$C$1048,2,0))</f>
        <v/>
      </c>
      <c r="E17" s="323" t="e">
        <f>IF(D17=0,"",VLOOKUP(D17,'[4]Seznam karet'!$B$2:$C$1049,2,0))</f>
        <v>#N/A</v>
      </c>
      <c r="F17" s="323" t="e">
        <f>IF(E17=0,"",VLOOKUP(E17,'[4]Seznam karet'!$B$2:$C$1049,2,0))</f>
        <v>#N/A</v>
      </c>
      <c r="G17" s="323" t="e">
        <f>IF(F17=0,"",VLOOKUP(F17,'[4]Seznam karet'!$B$2:$C$1049,2,0))</f>
        <v>#N/A</v>
      </c>
      <c r="H17" s="323" t="e">
        <f>IF(G17=0,"",VLOOKUP(G17,'[4]Seznam karet'!$B$2:$C$1049,2,0))</f>
        <v>#N/A</v>
      </c>
      <c r="I17" s="324" t="e">
        <f>IF(H17=0,"",VLOOKUP(H17,'[4]Seznam karet'!$B$2:$C$1049,2,0))</f>
        <v>#N/A</v>
      </c>
      <c r="J17" s="325">
        <v>14</v>
      </c>
      <c r="K17" s="326"/>
      <c r="L17" s="93"/>
      <c r="M17" s="323" t="str">
        <f>IF(L17=0,"",VLOOKUP(L17,'Seznam karet'!$B$2:$C$1048,2,0))</f>
        <v/>
      </c>
      <c r="N17" s="323" t="e">
        <f>IF(M17=0,"",VLOOKUP(M17,'[4]Seznam karet'!$B$2:$C$1049,2,0))</f>
        <v>#N/A</v>
      </c>
      <c r="O17" s="323" t="e">
        <f>IF(N17=0,"",VLOOKUP(N17,'[4]Seznam karet'!$B$2:$C$1049,2,0))</f>
        <v>#N/A</v>
      </c>
      <c r="P17" s="323" t="e">
        <f>IF(O17=0,"",VLOOKUP(O17,'[4]Seznam karet'!$B$2:$C$1049,2,0))</f>
        <v>#N/A</v>
      </c>
      <c r="Q17" s="323" t="e">
        <f>IF(P17=0,"",VLOOKUP(P17,'[4]Seznam karet'!$B$2:$C$1049,2,0))</f>
        <v>#N/A</v>
      </c>
      <c r="R17" s="329" t="e">
        <f>IF(Q17=0,"",VLOOKUP(Q17,'[4]Seznam karet'!$B$2:$C$1049,2,0))</f>
        <v>#N/A</v>
      </c>
    </row>
    <row r="18" spans="2:18" ht="33" customHeight="1" thickBot="1">
      <c r="B18" s="365"/>
      <c r="C18" s="330"/>
      <c r="D18" s="331"/>
      <c r="E18" s="331"/>
      <c r="F18" s="331"/>
      <c r="G18" s="332"/>
      <c r="H18" s="333"/>
      <c r="I18" s="334"/>
      <c r="J18" s="327"/>
      <c r="K18" s="328"/>
      <c r="L18" s="330"/>
      <c r="M18" s="331"/>
      <c r="N18" s="331"/>
      <c r="O18" s="331"/>
      <c r="P18" s="331"/>
      <c r="Q18" s="332"/>
      <c r="R18" s="69"/>
    </row>
    <row r="19" spans="2:18" ht="15" customHeight="1" thickBot="1">
      <c r="B19" s="363">
        <v>3</v>
      </c>
      <c r="C19" s="93"/>
      <c r="D19" s="323" t="str">
        <f>IF(C19=0,"",VLOOKUP(C19,'Seznam karet'!$B$2:$C$1048,2,0))</f>
        <v/>
      </c>
      <c r="E19" s="323" t="e">
        <f>IF(D19=0,"",VLOOKUP(D19,'[4]Seznam karet'!$B$2:$C$1049,2,0))</f>
        <v>#N/A</v>
      </c>
      <c r="F19" s="323" t="e">
        <f>IF(E19=0,"",VLOOKUP(E19,'[4]Seznam karet'!$B$2:$C$1049,2,0))</f>
        <v>#N/A</v>
      </c>
      <c r="G19" s="323" t="e">
        <f>IF(F19=0,"",VLOOKUP(F19,'[4]Seznam karet'!$B$2:$C$1049,2,0))</f>
        <v>#N/A</v>
      </c>
      <c r="H19" s="323" t="e">
        <f>IF(G19=0,"",VLOOKUP(G19,'[4]Seznam karet'!$B$2:$C$1049,2,0))</f>
        <v>#N/A</v>
      </c>
      <c r="I19" s="324" t="e">
        <f>IF(H19=0,"",VLOOKUP(H19,'[4]Seznam karet'!$B$2:$C$1049,2,0))</f>
        <v>#N/A</v>
      </c>
      <c r="J19" s="325">
        <v>15</v>
      </c>
      <c r="K19" s="326"/>
      <c r="L19" s="113"/>
      <c r="M19" s="323" t="str">
        <f>IF(L19=0,"",VLOOKUP(L19,'Seznam karet'!$B$2:$C$1048,2,0))</f>
        <v/>
      </c>
      <c r="N19" s="323" t="e">
        <f>IF(M19=0,"",VLOOKUP(M19,'[4]Seznam karet'!$B$2:$C$1049,2,0))</f>
        <v>#N/A</v>
      </c>
      <c r="O19" s="323" t="e">
        <f>IF(N19=0,"",VLOOKUP(N19,'[4]Seznam karet'!$B$2:$C$1049,2,0))</f>
        <v>#N/A</v>
      </c>
      <c r="P19" s="323" t="e">
        <f>IF(O19=0,"",VLOOKUP(O19,'[4]Seznam karet'!$B$2:$C$1049,2,0))</f>
        <v>#N/A</v>
      </c>
      <c r="Q19" s="323" t="e">
        <f>IF(P19=0,"",VLOOKUP(P19,'[4]Seznam karet'!$B$2:$C$1049,2,0))</f>
        <v>#N/A</v>
      </c>
      <c r="R19" s="329" t="e">
        <f>IF(Q19=0,"",VLOOKUP(Q19,'[4]Seznam karet'!$B$2:$C$1049,2,0))</f>
        <v>#N/A</v>
      </c>
    </row>
    <row r="20" spans="2:18" ht="33" customHeight="1" thickBot="1">
      <c r="B20" s="365"/>
      <c r="C20" s="330"/>
      <c r="D20" s="331"/>
      <c r="E20" s="331"/>
      <c r="F20" s="331"/>
      <c r="G20" s="332"/>
      <c r="H20" s="333"/>
      <c r="I20" s="334"/>
      <c r="J20" s="327"/>
      <c r="K20" s="328"/>
      <c r="L20" s="330"/>
      <c r="M20" s="331"/>
      <c r="N20" s="331"/>
      <c r="O20" s="331"/>
      <c r="P20" s="331"/>
      <c r="Q20" s="332"/>
      <c r="R20" s="69"/>
    </row>
    <row r="21" spans="2:18" ht="15" customHeight="1" thickBot="1">
      <c r="B21" s="363">
        <v>4</v>
      </c>
      <c r="C21" s="93"/>
      <c r="D21" s="323" t="str">
        <f>IF(C21=0,"",VLOOKUP(C21,'Seznam karet'!$B$2:$C$1048,2,0))</f>
        <v/>
      </c>
      <c r="E21" s="323" t="e">
        <f>IF(D21=0,"",VLOOKUP(D21,'[4]Seznam karet'!$B$2:$C$1049,2,0))</f>
        <v>#N/A</v>
      </c>
      <c r="F21" s="323" t="e">
        <f>IF(E21=0,"",VLOOKUP(E21,'[4]Seznam karet'!$B$2:$C$1049,2,0))</f>
        <v>#N/A</v>
      </c>
      <c r="G21" s="323" t="e">
        <f>IF(F21=0,"",VLOOKUP(F21,'[4]Seznam karet'!$B$2:$C$1049,2,0))</f>
        <v>#N/A</v>
      </c>
      <c r="H21" s="323" t="e">
        <f>IF(G21=0,"",VLOOKUP(G21,'[4]Seznam karet'!$B$2:$C$1049,2,0))</f>
        <v>#N/A</v>
      </c>
      <c r="I21" s="324" t="e">
        <f>IF(H21=0,"",VLOOKUP(H21,'[4]Seznam karet'!$B$2:$C$1049,2,0))</f>
        <v>#N/A</v>
      </c>
      <c r="J21" s="325">
        <v>16</v>
      </c>
      <c r="K21" s="326"/>
      <c r="L21" s="93"/>
      <c r="M21" s="323" t="str">
        <f>IF(L21=0,"",VLOOKUP(L21,'Seznam karet'!$B$2:$C$1048,2,0))</f>
        <v/>
      </c>
      <c r="N21" s="323" t="e">
        <f>IF(M21=0,"",VLOOKUP(M21,'[4]Seznam karet'!$B$2:$C$1049,2,0))</f>
        <v>#N/A</v>
      </c>
      <c r="O21" s="323" t="e">
        <f>IF(N21=0,"",VLOOKUP(N21,'[4]Seznam karet'!$B$2:$C$1049,2,0))</f>
        <v>#N/A</v>
      </c>
      <c r="P21" s="323" t="e">
        <f>IF(O21=0,"",VLOOKUP(O21,'[4]Seznam karet'!$B$2:$C$1049,2,0))</f>
        <v>#N/A</v>
      </c>
      <c r="Q21" s="323" t="e">
        <f>IF(P21=0,"",VLOOKUP(P21,'[4]Seznam karet'!$B$2:$C$1049,2,0))</f>
        <v>#N/A</v>
      </c>
      <c r="R21" s="329" t="e">
        <f>IF(Q21=0,"",VLOOKUP(Q21,'[4]Seznam karet'!$B$2:$C$1049,2,0))</f>
        <v>#N/A</v>
      </c>
    </row>
    <row r="22" spans="2:18" ht="33" customHeight="1" thickBot="1">
      <c r="B22" s="365"/>
      <c r="C22" s="330"/>
      <c r="D22" s="331"/>
      <c r="E22" s="331"/>
      <c r="F22" s="331"/>
      <c r="G22" s="332"/>
      <c r="H22" s="333"/>
      <c r="I22" s="334"/>
      <c r="J22" s="327"/>
      <c r="K22" s="328"/>
      <c r="L22" s="330"/>
      <c r="M22" s="331"/>
      <c r="N22" s="331"/>
      <c r="O22" s="331"/>
      <c r="P22" s="331"/>
      <c r="Q22" s="332"/>
      <c r="R22" s="69"/>
    </row>
    <row r="23" spans="2:18" ht="15" customHeight="1" thickBot="1">
      <c r="B23" s="363">
        <v>5</v>
      </c>
      <c r="C23" s="93"/>
      <c r="D23" s="323" t="str">
        <f>IF(C23=0,"",VLOOKUP(C23,'Seznam karet'!$B$2:$C$1048,2,0))</f>
        <v/>
      </c>
      <c r="E23" s="323" t="e">
        <f>IF(D23=0,"",VLOOKUP(D23,'[4]Seznam karet'!$B$2:$C$1049,2,0))</f>
        <v>#N/A</v>
      </c>
      <c r="F23" s="323" t="e">
        <f>IF(E23=0,"",VLOOKUP(E23,'[4]Seznam karet'!$B$2:$C$1049,2,0))</f>
        <v>#N/A</v>
      </c>
      <c r="G23" s="323" t="e">
        <f>IF(F23=0,"",VLOOKUP(F23,'[4]Seznam karet'!$B$2:$C$1049,2,0))</f>
        <v>#N/A</v>
      </c>
      <c r="H23" s="323" t="e">
        <f>IF(G23=0,"",VLOOKUP(G23,'[4]Seznam karet'!$B$2:$C$1049,2,0))</f>
        <v>#N/A</v>
      </c>
      <c r="I23" s="324" t="e">
        <f>IF(H23=0,"",VLOOKUP(H23,'[4]Seznam karet'!$B$2:$C$1049,2,0))</f>
        <v>#N/A</v>
      </c>
      <c r="J23" s="325">
        <v>17</v>
      </c>
      <c r="K23" s="326"/>
      <c r="L23" s="93"/>
      <c r="M23" s="323" t="str">
        <f>IF(L23=0,"",VLOOKUP(L23,'Seznam karet'!$B$2:$C$1048,2,0))</f>
        <v/>
      </c>
      <c r="N23" s="323" t="e">
        <f>IF(M23=0,"",VLOOKUP(M23,'[4]Seznam karet'!$B$2:$C$1049,2,0))</f>
        <v>#N/A</v>
      </c>
      <c r="O23" s="323" t="e">
        <f>IF(N23=0,"",VLOOKUP(N23,'[4]Seznam karet'!$B$2:$C$1049,2,0))</f>
        <v>#N/A</v>
      </c>
      <c r="P23" s="323" t="e">
        <f>IF(O23=0,"",VLOOKUP(O23,'[4]Seznam karet'!$B$2:$C$1049,2,0))</f>
        <v>#N/A</v>
      </c>
      <c r="Q23" s="323" t="e">
        <f>IF(P23=0,"",VLOOKUP(P23,'[4]Seznam karet'!$B$2:$C$1049,2,0))</f>
        <v>#N/A</v>
      </c>
      <c r="R23" s="329" t="e">
        <f>IF(Q23=0,"",VLOOKUP(Q23,'[4]Seznam karet'!$B$2:$C$1049,2,0))</f>
        <v>#N/A</v>
      </c>
    </row>
    <row r="24" spans="2:18" ht="33" customHeight="1" thickBot="1">
      <c r="B24" s="365"/>
      <c r="C24" s="330"/>
      <c r="D24" s="331"/>
      <c r="E24" s="331"/>
      <c r="F24" s="331"/>
      <c r="G24" s="332"/>
      <c r="H24" s="333"/>
      <c r="I24" s="334"/>
      <c r="J24" s="327"/>
      <c r="K24" s="328"/>
      <c r="L24" s="330"/>
      <c r="M24" s="331"/>
      <c r="N24" s="331"/>
      <c r="O24" s="331"/>
      <c r="P24" s="331"/>
      <c r="Q24" s="332"/>
      <c r="R24" s="69"/>
    </row>
    <row r="25" spans="2:18" ht="15" customHeight="1" thickBot="1">
      <c r="B25" s="363">
        <v>6</v>
      </c>
      <c r="C25" s="93"/>
      <c r="D25" s="323" t="str">
        <f>IF(C25=0,"",VLOOKUP(C25,'Seznam karet'!$B$2:$C$1048,2,0))</f>
        <v/>
      </c>
      <c r="E25" s="323" t="e">
        <f>IF(D25=0,"",VLOOKUP(D25,'[4]Seznam karet'!$B$2:$C$1049,2,0))</f>
        <v>#N/A</v>
      </c>
      <c r="F25" s="323" t="e">
        <f>IF(E25=0,"",VLOOKUP(E25,'[4]Seznam karet'!$B$2:$C$1049,2,0))</f>
        <v>#N/A</v>
      </c>
      <c r="G25" s="323" t="e">
        <f>IF(F25=0,"",VLOOKUP(F25,'[4]Seznam karet'!$B$2:$C$1049,2,0))</f>
        <v>#N/A</v>
      </c>
      <c r="H25" s="323" t="e">
        <f>IF(G25=0,"",VLOOKUP(G25,'[4]Seznam karet'!$B$2:$C$1049,2,0))</f>
        <v>#N/A</v>
      </c>
      <c r="I25" s="324" t="e">
        <f>IF(H25=0,"",VLOOKUP(H25,'[4]Seznam karet'!$B$2:$C$1049,2,0))</f>
        <v>#N/A</v>
      </c>
      <c r="J25" s="325">
        <v>18</v>
      </c>
      <c r="K25" s="326"/>
      <c r="L25" s="93"/>
      <c r="M25" s="323" t="str">
        <f>IF(L25=0,"",VLOOKUP(L25,'Seznam karet'!$B$2:$C$1048,2,0))</f>
        <v/>
      </c>
      <c r="N25" s="323" t="e">
        <f>IF(M25=0,"",VLOOKUP(M25,'[4]Seznam karet'!$B$2:$C$1049,2,0))</f>
        <v>#N/A</v>
      </c>
      <c r="O25" s="323" t="e">
        <f>IF(N25=0,"",VLOOKUP(N25,'[4]Seznam karet'!$B$2:$C$1049,2,0))</f>
        <v>#N/A</v>
      </c>
      <c r="P25" s="323" t="e">
        <f>IF(O25=0,"",VLOOKUP(O25,'[4]Seznam karet'!$B$2:$C$1049,2,0))</f>
        <v>#N/A</v>
      </c>
      <c r="Q25" s="323" t="e">
        <f>IF(P25=0,"",VLOOKUP(P25,'[4]Seznam karet'!$B$2:$C$1049,2,0))</f>
        <v>#N/A</v>
      </c>
      <c r="R25" s="329" t="e">
        <f>IF(Q25=0,"",VLOOKUP(Q25,'[4]Seznam karet'!$B$2:$C$1049,2,0))</f>
        <v>#N/A</v>
      </c>
    </row>
    <row r="26" spans="2:18" ht="33" customHeight="1" thickBot="1">
      <c r="B26" s="365"/>
      <c r="C26" s="330"/>
      <c r="D26" s="331"/>
      <c r="E26" s="331"/>
      <c r="F26" s="331"/>
      <c r="G26" s="332"/>
      <c r="H26" s="333"/>
      <c r="I26" s="334"/>
      <c r="J26" s="327"/>
      <c r="K26" s="328"/>
      <c r="L26" s="330"/>
      <c r="M26" s="331"/>
      <c r="N26" s="331"/>
      <c r="O26" s="331"/>
      <c r="P26" s="331"/>
      <c r="Q26" s="332"/>
      <c r="R26" s="69"/>
    </row>
    <row r="27" spans="2:18" ht="15" customHeight="1" thickBot="1">
      <c r="B27" s="363">
        <v>7</v>
      </c>
      <c r="C27" s="93"/>
      <c r="D27" s="323" t="str">
        <f>IF(C27=0,"",VLOOKUP(C27,'Seznam karet'!$B$2:$C$1048,2,0))</f>
        <v/>
      </c>
      <c r="E27" s="323" t="e">
        <f>IF(D27=0,"",VLOOKUP(D27,'[4]Seznam karet'!$B$2:$C$1049,2,0))</f>
        <v>#N/A</v>
      </c>
      <c r="F27" s="323" t="e">
        <f>IF(E27=0,"",VLOOKUP(E27,'[4]Seznam karet'!$B$2:$C$1049,2,0))</f>
        <v>#N/A</v>
      </c>
      <c r="G27" s="323" t="e">
        <f>IF(F27=0,"",VLOOKUP(F27,'[4]Seznam karet'!$B$2:$C$1049,2,0))</f>
        <v>#N/A</v>
      </c>
      <c r="H27" s="323" t="e">
        <f>IF(G27=0,"",VLOOKUP(G27,'[4]Seznam karet'!$B$2:$C$1049,2,0))</f>
        <v>#N/A</v>
      </c>
      <c r="I27" s="324" t="e">
        <f>IF(H27=0,"",VLOOKUP(H27,'[4]Seznam karet'!$B$2:$C$1049,2,0))</f>
        <v>#N/A</v>
      </c>
      <c r="J27" s="325">
        <v>19</v>
      </c>
      <c r="K27" s="326"/>
      <c r="L27" s="93"/>
      <c r="M27" s="323" t="str">
        <f>IF(L27=0,"",VLOOKUP(L27,'Seznam karet'!$B$2:$C$1048,2,0))</f>
        <v/>
      </c>
      <c r="N27" s="323" t="e">
        <f>IF(M27=0,"",VLOOKUP(M27,'[4]Seznam karet'!$B$2:$C$1049,2,0))</f>
        <v>#N/A</v>
      </c>
      <c r="O27" s="323" t="e">
        <f>IF(N27=0,"",VLOOKUP(N27,'[4]Seznam karet'!$B$2:$C$1049,2,0))</f>
        <v>#N/A</v>
      </c>
      <c r="P27" s="323" t="e">
        <f>IF(O27=0,"",VLOOKUP(O27,'[4]Seznam karet'!$B$2:$C$1049,2,0))</f>
        <v>#N/A</v>
      </c>
      <c r="Q27" s="323" t="e">
        <f>IF(P27=0,"",VLOOKUP(P27,'[4]Seznam karet'!$B$2:$C$1049,2,0))</f>
        <v>#N/A</v>
      </c>
      <c r="R27" s="329" t="e">
        <f>IF(Q27=0,"",VLOOKUP(Q27,'[4]Seznam karet'!$B$2:$C$1049,2,0))</f>
        <v>#N/A</v>
      </c>
    </row>
    <row r="28" spans="2:18" ht="33" customHeight="1" thickBot="1">
      <c r="B28" s="365"/>
      <c r="C28" s="330"/>
      <c r="D28" s="331"/>
      <c r="E28" s="331"/>
      <c r="F28" s="331"/>
      <c r="G28" s="332"/>
      <c r="H28" s="333"/>
      <c r="I28" s="334"/>
      <c r="J28" s="327"/>
      <c r="K28" s="328"/>
      <c r="L28" s="330"/>
      <c r="M28" s="331"/>
      <c r="N28" s="331"/>
      <c r="O28" s="331"/>
      <c r="P28" s="331"/>
      <c r="Q28" s="332"/>
      <c r="R28" s="69"/>
    </row>
    <row r="29" spans="2:18" ht="15" customHeight="1" thickBot="1">
      <c r="B29" s="363">
        <v>8</v>
      </c>
      <c r="C29" s="93"/>
      <c r="D29" s="323" t="str">
        <f>IF(C29=0,"",VLOOKUP(C29,'Seznam karet'!$B$2:$C$1048,2,0))</f>
        <v/>
      </c>
      <c r="E29" s="323" t="e">
        <f>IF(D29=0,"",VLOOKUP(D29,'[4]Seznam karet'!$B$2:$C$1049,2,0))</f>
        <v>#N/A</v>
      </c>
      <c r="F29" s="323" t="e">
        <f>IF(E29=0,"",VLOOKUP(E29,'[4]Seznam karet'!$B$2:$C$1049,2,0))</f>
        <v>#N/A</v>
      </c>
      <c r="G29" s="323" t="e">
        <f>IF(F29=0,"",VLOOKUP(F29,'[4]Seznam karet'!$B$2:$C$1049,2,0))</f>
        <v>#N/A</v>
      </c>
      <c r="H29" s="323" t="e">
        <f>IF(G29=0,"",VLOOKUP(G29,'[4]Seznam karet'!$B$2:$C$1049,2,0))</f>
        <v>#N/A</v>
      </c>
      <c r="I29" s="324" t="e">
        <f>IF(H29=0,"",VLOOKUP(H29,'[4]Seznam karet'!$B$2:$C$1049,2,0))</f>
        <v>#N/A</v>
      </c>
      <c r="J29" s="325">
        <v>20</v>
      </c>
      <c r="K29" s="326"/>
      <c r="L29" s="93"/>
      <c r="M29" s="323" t="str">
        <f>IF(L29=0,"",VLOOKUP(L29,'Seznam karet'!$B$2:$C$1048,2,0))</f>
        <v/>
      </c>
      <c r="N29" s="323" t="e">
        <f>IF(M29=0,"",VLOOKUP(M29,'[4]Seznam karet'!$B$2:$C$1049,2,0))</f>
        <v>#N/A</v>
      </c>
      <c r="O29" s="323" t="e">
        <f>IF(N29=0,"",VLOOKUP(N29,'[4]Seznam karet'!$B$2:$C$1049,2,0))</f>
        <v>#N/A</v>
      </c>
      <c r="P29" s="323" t="e">
        <f>IF(O29=0,"",VLOOKUP(O29,'[4]Seznam karet'!$B$2:$C$1049,2,0))</f>
        <v>#N/A</v>
      </c>
      <c r="Q29" s="323" t="e">
        <f>IF(P29=0,"",VLOOKUP(P29,'[4]Seznam karet'!$B$2:$C$1049,2,0))</f>
        <v>#N/A</v>
      </c>
      <c r="R29" s="329" t="e">
        <f>IF(Q29=0,"",VLOOKUP(Q29,'[4]Seznam karet'!$B$2:$C$1049,2,0))</f>
        <v>#N/A</v>
      </c>
    </row>
    <row r="30" spans="2:18" ht="33" customHeight="1" thickBot="1">
      <c r="B30" s="365"/>
      <c r="C30" s="330"/>
      <c r="D30" s="331"/>
      <c r="E30" s="331"/>
      <c r="F30" s="331"/>
      <c r="G30" s="332"/>
      <c r="H30" s="333"/>
      <c r="I30" s="334"/>
      <c r="J30" s="327"/>
      <c r="K30" s="328"/>
      <c r="L30" s="330"/>
      <c r="M30" s="331"/>
      <c r="N30" s="331"/>
      <c r="O30" s="331"/>
      <c r="P30" s="331"/>
      <c r="Q30" s="332"/>
      <c r="R30" s="69"/>
    </row>
    <row r="31" spans="2:18" ht="15" customHeight="1" thickBot="1">
      <c r="B31" s="363">
        <v>9</v>
      </c>
      <c r="C31" s="93"/>
      <c r="D31" s="323" t="str">
        <f>IF(C31=0,"",VLOOKUP(C31,'Seznam karet'!$B$2:$C$1048,2,0))</f>
        <v/>
      </c>
      <c r="E31" s="323" t="e">
        <f>IF(D31=0,"",VLOOKUP(D31,'[4]Seznam karet'!$B$2:$C$1049,2,0))</f>
        <v>#N/A</v>
      </c>
      <c r="F31" s="323" t="e">
        <f>IF(E31=0,"",VLOOKUP(E31,'[4]Seznam karet'!$B$2:$C$1049,2,0))</f>
        <v>#N/A</v>
      </c>
      <c r="G31" s="323" t="e">
        <f>IF(F31=0,"",VLOOKUP(F31,'[4]Seznam karet'!$B$2:$C$1049,2,0))</f>
        <v>#N/A</v>
      </c>
      <c r="H31" s="323" t="e">
        <f>IF(G31=0,"",VLOOKUP(G31,'[4]Seznam karet'!$B$2:$C$1049,2,0))</f>
        <v>#N/A</v>
      </c>
      <c r="I31" s="324" t="e">
        <f>IF(H31=0,"",VLOOKUP(H31,'[4]Seznam karet'!$B$2:$C$1049,2,0))</f>
        <v>#N/A</v>
      </c>
      <c r="J31" s="325">
        <v>21</v>
      </c>
      <c r="K31" s="326"/>
      <c r="L31" s="93"/>
      <c r="M31" s="323" t="str">
        <f>IF(L31=0,"",VLOOKUP(L31,'Seznam karet'!$B$2:$C$1048,2,0))</f>
        <v/>
      </c>
      <c r="N31" s="323" t="e">
        <f>IF(M31=0,"",VLOOKUP(M31,'[4]Seznam karet'!$B$2:$C$1049,2,0))</f>
        <v>#N/A</v>
      </c>
      <c r="O31" s="323" t="e">
        <f>IF(N31=0,"",VLOOKUP(N31,'[4]Seznam karet'!$B$2:$C$1049,2,0))</f>
        <v>#N/A</v>
      </c>
      <c r="P31" s="323" t="e">
        <f>IF(O31=0,"",VLOOKUP(O31,'[4]Seznam karet'!$B$2:$C$1049,2,0))</f>
        <v>#N/A</v>
      </c>
      <c r="Q31" s="323" t="e">
        <f>IF(P31=0,"",VLOOKUP(P31,'[4]Seznam karet'!$B$2:$C$1049,2,0))</f>
        <v>#N/A</v>
      </c>
      <c r="R31" s="329" t="e">
        <f>IF(Q31=0,"",VLOOKUP(Q31,'[4]Seznam karet'!$B$2:$C$1049,2,0))</f>
        <v>#N/A</v>
      </c>
    </row>
    <row r="32" spans="2:18" ht="33" customHeight="1" thickBot="1">
      <c r="B32" s="365"/>
      <c r="C32" s="330"/>
      <c r="D32" s="331"/>
      <c r="E32" s="331"/>
      <c r="F32" s="331"/>
      <c r="G32" s="332"/>
      <c r="H32" s="333"/>
      <c r="I32" s="334"/>
      <c r="J32" s="327"/>
      <c r="K32" s="328"/>
      <c r="L32" s="330"/>
      <c r="M32" s="331"/>
      <c r="N32" s="331"/>
      <c r="O32" s="331"/>
      <c r="P32" s="331"/>
      <c r="Q32" s="332"/>
      <c r="R32" s="69"/>
    </row>
    <row r="33" spans="2:18" ht="15" customHeight="1" thickBot="1">
      <c r="B33" s="363">
        <v>10</v>
      </c>
      <c r="C33" s="93"/>
      <c r="D33" s="323" t="str">
        <f>IF(C33=0,"",VLOOKUP(C33,'Seznam karet'!$B$2:$C$1048,2,0))</f>
        <v/>
      </c>
      <c r="E33" s="323" t="e">
        <f>IF(D33=0,"",VLOOKUP(D33,'[4]Seznam karet'!$B$2:$C$1049,2,0))</f>
        <v>#N/A</v>
      </c>
      <c r="F33" s="323" t="e">
        <f>IF(E33=0,"",VLOOKUP(E33,'[4]Seznam karet'!$B$2:$C$1049,2,0))</f>
        <v>#N/A</v>
      </c>
      <c r="G33" s="323" t="e">
        <f>IF(F33=0,"",VLOOKUP(F33,'[4]Seznam karet'!$B$2:$C$1049,2,0))</f>
        <v>#N/A</v>
      </c>
      <c r="H33" s="323" t="e">
        <f>IF(G33=0,"",VLOOKUP(G33,'[4]Seznam karet'!$B$2:$C$1049,2,0))</f>
        <v>#N/A</v>
      </c>
      <c r="I33" s="324" t="e">
        <f>IF(H33=0,"",VLOOKUP(H33,'[4]Seznam karet'!$B$2:$C$1049,2,0))</f>
        <v>#N/A</v>
      </c>
      <c r="J33" s="325">
        <v>22</v>
      </c>
      <c r="K33" s="326"/>
      <c r="L33" s="93"/>
      <c r="M33" s="323" t="str">
        <f>IF(L33=0,"",VLOOKUP(L33,'Seznam karet'!$B$2:$C$1048,2,0))</f>
        <v/>
      </c>
      <c r="N33" s="323" t="e">
        <f>IF(M33=0,"",VLOOKUP(M33,'[4]Seznam karet'!$B$2:$C$1049,2,0))</f>
        <v>#N/A</v>
      </c>
      <c r="O33" s="323" t="e">
        <f>IF(N33=0,"",VLOOKUP(N33,'[4]Seznam karet'!$B$2:$C$1049,2,0))</f>
        <v>#N/A</v>
      </c>
      <c r="P33" s="323" t="e">
        <f>IF(O33=0,"",VLOOKUP(O33,'[4]Seznam karet'!$B$2:$C$1049,2,0))</f>
        <v>#N/A</v>
      </c>
      <c r="Q33" s="323" t="e">
        <f>IF(P33=0,"",VLOOKUP(P33,'[4]Seznam karet'!$B$2:$C$1049,2,0))</f>
        <v>#N/A</v>
      </c>
      <c r="R33" s="329" t="e">
        <f>IF(Q33=0,"",VLOOKUP(Q33,'[4]Seznam karet'!$B$2:$C$1049,2,0))</f>
        <v>#N/A</v>
      </c>
    </row>
    <row r="34" spans="2:18" ht="33" customHeight="1" thickBot="1">
      <c r="B34" s="365"/>
      <c r="C34" s="330"/>
      <c r="D34" s="331"/>
      <c r="E34" s="331"/>
      <c r="F34" s="331"/>
      <c r="G34" s="332"/>
      <c r="H34" s="333"/>
      <c r="I34" s="334"/>
      <c r="J34" s="327"/>
      <c r="K34" s="328"/>
      <c r="L34" s="330"/>
      <c r="M34" s="331"/>
      <c r="N34" s="331"/>
      <c r="O34" s="331"/>
      <c r="P34" s="331"/>
      <c r="Q34" s="332"/>
      <c r="R34" s="69"/>
    </row>
    <row r="35" spans="2:18" ht="15" customHeight="1" thickBot="1">
      <c r="B35" s="363">
        <v>11</v>
      </c>
      <c r="C35" s="93"/>
      <c r="D35" s="323" t="str">
        <f>IF(C35=0,"",VLOOKUP(C35,'Seznam karet'!$B$2:$C$1048,2,0))</f>
        <v/>
      </c>
      <c r="E35" s="323" t="e">
        <f>IF(D35=0,"",VLOOKUP(D35,'[4]Seznam karet'!$B$2:$C$1049,2,0))</f>
        <v>#N/A</v>
      </c>
      <c r="F35" s="323" t="e">
        <f>IF(E35=0,"",VLOOKUP(E35,'[4]Seznam karet'!$B$2:$C$1049,2,0))</f>
        <v>#N/A</v>
      </c>
      <c r="G35" s="323" t="e">
        <f>IF(F35=0,"",VLOOKUP(F35,'[4]Seznam karet'!$B$2:$C$1049,2,0))</f>
        <v>#N/A</v>
      </c>
      <c r="H35" s="323" t="e">
        <f>IF(G35=0,"",VLOOKUP(G35,'[4]Seznam karet'!$B$2:$C$1049,2,0))</f>
        <v>#N/A</v>
      </c>
      <c r="I35" s="324" t="e">
        <f>IF(H35=0,"",VLOOKUP(H35,'[4]Seznam karet'!$B$2:$C$1049,2,0))</f>
        <v>#N/A</v>
      </c>
      <c r="J35" s="325">
        <v>23</v>
      </c>
      <c r="K35" s="326"/>
      <c r="L35" s="93"/>
      <c r="M35" s="323" t="str">
        <f>IF(L35=0,"",VLOOKUP(L35,'Seznam karet'!$B$2:$C$1048,2,0))</f>
        <v/>
      </c>
      <c r="N35" s="323" t="e">
        <f>IF(M35=0,"",VLOOKUP(M35,'[4]Seznam karet'!$B$2:$C$1049,2,0))</f>
        <v>#N/A</v>
      </c>
      <c r="O35" s="323" t="e">
        <f>IF(N35=0,"",VLOOKUP(N35,'[4]Seznam karet'!$B$2:$C$1049,2,0))</f>
        <v>#N/A</v>
      </c>
      <c r="P35" s="323" t="e">
        <f>IF(O35=0,"",VLOOKUP(O35,'[4]Seznam karet'!$B$2:$C$1049,2,0))</f>
        <v>#N/A</v>
      </c>
      <c r="Q35" s="323" t="e">
        <f>IF(P35=0,"",VLOOKUP(P35,'[4]Seznam karet'!$B$2:$C$1049,2,0))</f>
        <v>#N/A</v>
      </c>
      <c r="R35" s="329" t="e">
        <f>IF(Q35=0,"",VLOOKUP(Q35,'[4]Seznam karet'!$B$2:$C$1049,2,0))</f>
        <v>#N/A</v>
      </c>
    </row>
    <row r="36" spans="2:18" ht="33" customHeight="1" thickBot="1">
      <c r="B36" s="365"/>
      <c r="C36" s="330"/>
      <c r="D36" s="331"/>
      <c r="E36" s="331"/>
      <c r="F36" s="331"/>
      <c r="G36" s="332"/>
      <c r="H36" s="333"/>
      <c r="I36" s="334"/>
      <c r="J36" s="327"/>
      <c r="K36" s="328"/>
      <c r="L36" s="330"/>
      <c r="M36" s="331"/>
      <c r="N36" s="331"/>
      <c r="O36" s="331"/>
      <c r="P36" s="331"/>
      <c r="Q36" s="332"/>
      <c r="R36" s="69"/>
    </row>
    <row r="37" spans="2:18" ht="15" customHeight="1" thickBot="1">
      <c r="B37" s="363">
        <v>12</v>
      </c>
      <c r="C37" s="93"/>
      <c r="D37" s="310" t="str">
        <f>IF(C37=0,"",VLOOKUP(C37,'Seznam karet'!$B$2:$C$1048,2,0))</f>
        <v/>
      </c>
      <c r="E37" s="310" t="e">
        <f>IF(D37=0,"",VLOOKUP(D37,'[4]Seznam karet'!$B$2:$C$1049,2,0))</f>
        <v>#N/A</v>
      </c>
      <c r="F37" s="310" t="e">
        <f>IF(E37=0,"",VLOOKUP(E37,'[4]Seznam karet'!$B$2:$C$1049,2,0))</f>
        <v>#N/A</v>
      </c>
      <c r="G37" s="310" t="e">
        <f>IF(F37=0,"",VLOOKUP(F37,'[4]Seznam karet'!$B$2:$C$1049,2,0))</f>
        <v>#N/A</v>
      </c>
      <c r="H37" s="310" t="e">
        <f>IF(G37=0,"",VLOOKUP(G37,'[4]Seznam karet'!$B$2:$C$1049,2,0))</f>
        <v>#N/A</v>
      </c>
      <c r="I37" s="311" t="e">
        <f>IF(H37=0,"",VLOOKUP(H37,'[4]Seznam karet'!$B$2:$C$1049,2,0))</f>
        <v>#N/A</v>
      </c>
      <c r="J37" s="312">
        <v>24</v>
      </c>
      <c r="K37" s="313"/>
      <c r="L37" s="93"/>
      <c r="M37" s="310" t="str">
        <f>IF(L37=0,"",VLOOKUP(L37,'Seznam karet'!$B$2:$C$1048,2,0))</f>
        <v/>
      </c>
      <c r="N37" s="310" t="e">
        <f>IF(M37=0,"",VLOOKUP(M37,'[4]Seznam karet'!$B$2:$C$1049,2,0))</f>
        <v>#N/A</v>
      </c>
      <c r="O37" s="310" t="e">
        <f>IF(N37=0,"",VLOOKUP(N37,'[4]Seznam karet'!$B$2:$C$1049,2,0))</f>
        <v>#N/A</v>
      </c>
      <c r="P37" s="310" t="e">
        <f>IF(O37=0,"",VLOOKUP(O37,'[4]Seznam karet'!$B$2:$C$1049,2,0))</f>
        <v>#N/A</v>
      </c>
      <c r="Q37" s="310" t="e">
        <f>IF(P37=0,"",VLOOKUP(P37,'[4]Seznam karet'!$B$2:$C$1049,2,0))</f>
        <v>#N/A</v>
      </c>
      <c r="R37" s="316" t="e">
        <f>IF(Q37=0,"",VLOOKUP(Q37,'[4]Seznam karet'!$B$2:$C$1049,2,0))</f>
        <v>#N/A</v>
      </c>
    </row>
    <row r="38" spans="2:18" ht="33" customHeight="1" thickBot="1">
      <c r="B38" s="364"/>
      <c r="C38" s="317"/>
      <c r="D38" s="318"/>
      <c r="E38" s="318"/>
      <c r="F38" s="318"/>
      <c r="G38" s="319"/>
      <c r="H38" s="320"/>
      <c r="I38" s="321"/>
      <c r="J38" s="314"/>
      <c r="K38" s="315"/>
      <c r="L38" s="317"/>
      <c r="M38" s="318"/>
      <c r="N38" s="318"/>
      <c r="O38" s="318"/>
      <c r="P38" s="318"/>
      <c r="Q38" s="319"/>
      <c r="R38" s="70"/>
    </row>
    <row r="39" spans="2:18" ht="42" customHeight="1" thickBot="1">
      <c r="B39" s="286" t="s">
        <v>24</v>
      </c>
      <c r="C39" s="287"/>
      <c r="D39" s="287"/>
      <c r="E39" s="288"/>
      <c r="F39" s="286" t="s">
        <v>25</v>
      </c>
      <c r="G39" s="287"/>
      <c r="H39" s="287"/>
      <c r="I39" s="288"/>
      <c r="J39" s="286" t="s">
        <v>26</v>
      </c>
      <c r="K39" s="287"/>
      <c r="L39" s="287"/>
      <c r="M39" s="287"/>
      <c r="N39" s="288"/>
      <c r="O39" s="289" t="s">
        <v>27</v>
      </c>
      <c r="P39" s="290"/>
      <c r="Q39" s="290"/>
      <c r="R39" s="291"/>
    </row>
    <row r="40" spans="2:18" ht="6" customHeight="1" thickBot="1"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</row>
    <row r="41" spans="2:18" ht="15.75" thickTop="1">
      <c r="B41" s="293" t="s">
        <v>28</v>
      </c>
      <c r="C41" s="294"/>
      <c r="D41" s="294"/>
      <c r="E41" s="297" t="s">
        <v>29</v>
      </c>
      <c r="F41" s="298"/>
      <c r="G41" s="301" t="s">
        <v>30</v>
      </c>
      <c r="H41" s="301"/>
      <c r="I41" s="301"/>
      <c r="J41" s="301"/>
      <c r="K41" s="302"/>
      <c r="L41" s="303"/>
      <c r="M41" s="303"/>
      <c r="N41" s="303"/>
      <c r="O41" s="303"/>
      <c r="P41" s="303"/>
      <c r="Q41" s="303"/>
      <c r="R41" s="304"/>
    </row>
    <row r="42" spans="2:18" ht="27.75" customHeight="1" thickBot="1">
      <c r="B42" s="295"/>
      <c r="C42" s="296"/>
      <c r="D42" s="296"/>
      <c r="E42" s="299"/>
      <c r="F42" s="300"/>
      <c r="G42" s="287"/>
      <c r="H42" s="287"/>
      <c r="I42" s="287"/>
      <c r="J42" s="287"/>
      <c r="K42" s="305"/>
      <c r="L42" s="306"/>
      <c r="M42" s="306"/>
      <c r="N42" s="306"/>
      <c r="O42" s="306"/>
      <c r="P42" s="306"/>
      <c r="Q42" s="306"/>
      <c r="R42" s="307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15" sqref="C15"/>
    </sheetView>
  </sheetViews>
  <sheetFormatPr defaultColWidth="9.140625" defaultRowHeight="15"/>
  <cols>
    <col min="1" max="1" width="1" style="24" customWidth="1"/>
    <col min="2" max="2" width="4.28515625" style="24" customWidth="1"/>
    <col min="3" max="3" width="8.85546875" style="24" customWidth="1"/>
    <col min="4" max="4" width="2.140625" style="24" customWidth="1"/>
    <col min="5" max="6" width="9.140625" style="24"/>
    <col min="7" max="7" width="7.7109375" style="24" customWidth="1"/>
    <col min="8" max="8" width="4.42578125" style="24" customWidth="1"/>
    <col min="9" max="9" width="2.28515625" style="24" customWidth="1"/>
    <col min="10" max="10" width="0.85546875" style="24" customWidth="1"/>
    <col min="11" max="11" width="3.5703125" style="24" customWidth="1"/>
    <col min="12" max="12" width="7" style="24" customWidth="1"/>
    <col min="13" max="13" width="0.5703125" style="24" customWidth="1"/>
    <col min="14" max="14" width="11.140625" style="24" customWidth="1"/>
    <col min="15" max="15" width="0.5703125" style="24" customWidth="1"/>
    <col min="16" max="16" width="9.140625" style="24"/>
    <col min="17" max="17" width="10.7109375" style="24" customWidth="1"/>
    <col min="18" max="18" width="7.28515625" style="24" customWidth="1"/>
    <col min="19" max="19" width="0.5703125" style="24" customWidth="1"/>
    <col min="20" max="16384" width="9.140625" style="24"/>
  </cols>
  <sheetData>
    <row r="1" spans="2:21" ht="2.25" customHeight="1"/>
    <row r="2" spans="2:21" ht="21.75" customHeight="1">
      <c r="C2" s="344" t="s">
        <v>15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U2" s="75" t="s">
        <v>333</v>
      </c>
    </row>
    <row r="3" spans="2:21" ht="3" customHeight="1">
      <c r="C3" s="25"/>
    </row>
    <row r="4" spans="2:21" ht="21.75" customHeight="1">
      <c r="B4" s="188" t="s">
        <v>5</v>
      </c>
      <c r="C4" s="188"/>
      <c r="D4" s="189" t="str">
        <f>'Startovní listina'!C10</f>
        <v>Jana Nováková</v>
      </c>
      <c r="E4" s="190"/>
      <c r="F4" s="190"/>
      <c r="G4" s="190"/>
      <c r="H4" s="190"/>
      <c r="I4" s="191"/>
      <c r="K4" s="345" t="s">
        <v>16</v>
      </c>
      <c r="L4" s="345"/>
      <c r="M4" s="26"/>
      <c r="N4" s="346">
        <f>'Startovní listina'!C8</f>
        <v>45145</v>
      </c>
      <c r="O4" s="347"/>
      <c r="P4" s="348"/>
      <c r="Q4" s="26"/>
      <c r="R4" s="26"/>
    </row>
    <row r="5" spans="2:21" ht="3.75" customHeight="1">
      <c r="B5" s="41"/>
      <c r="C5" s="41"/>
      <c r="D5" s="54"/>
      <c r="E5" s="54"/>
      <c r="F5" s="54"/>
      <c r="G5" s="54"/>
      <c r="H5" s="54"/>
      <c r="I5" s="54"/>
    </row>
    <row r="6" spans="2:21" ht="20.100000000000001" customHeight="1">
      <c r="B6" s="188" t="s">
        <v>1</v>
      </c>
      <c r="C6" s="188"/>
      <c r="D6" s="189" t="str">
        <f>'Startovní listina'!C2</f>
        <v>STARTOVAKA RALLY OBEDIENCE</v>
      </c>
      <c r="E6" s="190"/>
      <c r="F6" s="190"/>
      <c r="G6" s="190"/>
      <c r="H6" s="190"/>
      <c r="I6" s="191"/>
      <c r="K6" s="349" t="s">
        <v>12</v>
      </c>
      <c r="L6" s="349"/>
      <c r="N6" s="27" t="s">
        <v>17</v>
      </c>
      <c r="Q6" s="28"/>
    </row>
    <row r="7" spans="2:21" ht="3" customHeight="1">
      <c r="B7" s="45"/>
      <c r="C7" s="46"/>
      <c r="D7" s="54"/>
      <c r="E7" s="54"/>
      <c r="F7" s="54"/>
      <c r="G7" s="54"/>
      <c r="H7" s="54"/>
      <c r="I7" s="54"/>
    </row>
    <row r="8" spans="2:21" ht="20.100000000000001" customHeight="1">
      <c r="B8" s="188" t="s">
        <v>2</v>
      </c>
      <c r="C8" s="188"/>
      <c r="D8" s="189" t="str">
        <f>'Startovní listina'!C4</f>
        <v>OBEDIENCE KLUB ČR</v>
      </c>
      <c r="E8" s="190"/>
      <c r="F8" s="190"/>
      <c r="G8" s="190"/>
      <c r="H8" s="190"/>
      <c r="I8" s="191"/>
      <c r="K8" s="350" t="s">
        <v>84</v>
      </c>
      <c r="L8" s="351"/>
      <c r="N8" s="29"/>
      <c r="P8" s="352" t="s">
        <v>18</v>
      </c>
      <c r="Q8" s="353"/>
      <c r="R8" s="354"/>
    </row>
    <row r="9" spans="2:21" ht="3" customHeight="1">
      <c r="B9" s="45"/>
      <c r="C9" s="46"/>
      <c r="D9" s="41"/>
      <c r="E9" s="41"/>
      <c r="F9" s="41"/>
      <c r="G9" s="41"/>
      <c r="H9" s="41"/>
      <c r="I9" s="41"/>
      <c r="P9" s="355"/>
      <c r="Q9" s="356"/>
      <c r="R9" s="357"/>
    </row>
    <row r="10" spans="2:21" ht="20.100000000000001" customHeight="1">
      <c r="B10" s="188" t="s">
        <v>144</v>
      </c>
      <c r="C10" s="188"/>
      <c r="D10" s="208"/>
      <c r="E10" s="194"/>
      <c r="F10" s="194"/>
      <c r="G10" s="194"/>
      <c r="H10" s="194"/>
      <c r="I10" s="195"/>
      <c r="K10" s="349" t="s">
        <v>19</v>
      </c>
      <c r="L10" s="349"/>
      <c r="N10" s="27" t="s">
        <v>87</v>
      </c>
      <c r="P10" s="355"/>
      <c r="Q10" s="356"/>
      <c r="R10" s="357"/>
    </row>
    <row r="11" spans="2:21" ht="3" customHeight="1">
      <c r="B11" s="45"/>
      <c r="C11" s="46"/>
      <c r="D11" s="41"/>
      <c r="E11" s="41"/>
      <c r="F11" s="41"/>
      <c r="G11" s="41"/>
      <c r="H11" s="41"/>
      <c r="I11" s="41"/>
      <c r="P11" s="355"/>
      <c r="Q11" s="356"/>
      <c r="R11" s="357"/>
    </row>
    <row r="12" spans="2:21" ht="20.100000000000001" customHeight="1">
      <c r="B12" s="188" t="s">
        <v>145</v>
      </c>
      <c r="C12" s="188"/>
      <c r="D12" s="208"/>
      <c r="E12" s="194"/>
      <c r="F12" s="194"/>
      <c r="G12" s="194"/>
      <c r="H12" s="194"/>
      <c r="I12" s="195"/>
      <c r="K12" s="361" t="s">
        <v>20</v>
      </c>
      <c r="L12" s="362"/>
      <c r="N12" s="29"/>
      <c r="P12" s="358"/>
      <c r="Q12" s="359"/>
      <c r="R12" s="360"/>
    </row>
    <row r="13" spans="2:21" ht="3.75" customHeight="1" thickBot="1"/>
    <row r="14" spans="2:21" ht="15.75" thickBot="1">
      <c r="B14" s="30" t="s">
        <v>21</v>
      </c>
      <c r="C14" s="335" t="s">
        <v>22</v>
      </c>
      <c r="D14" s="335"/>
      <c r="E14" s="335"/>
      <c r="F14" s="335"/>
      <c r="G14" s="335"/>
      <c r="H14" s="336" t="s">
        <v>23</v>
      </c>
      <c r="I14" s="337"/>
      <c r="J14" s="338" t="s">
        <v>21</v>
      </c>
      <c r="K14" s="339"/>
      <c r="L14" s="335" t="s">
        <v>22</v>
      </c>
      <c r="M14" s="335"/>
      <c r="N14" s="335"/>
      <c r="O14" s="335"/>
      <c r="P14" s="335"/>
      <c r="Q14" s="335"/>
      <c r="R14" s="31" t="s">
        <v>23</v>
      </c>
    </row>
    <row r="15" spans="2:21" ht="15" customHeight="1" thickBot="1">
      <c r="B15" s="388">
        <v>1</v>
      </c>
      <c r="C15" s="94"/>
      <c r="D15" s="235" t="str">
        <f>IF(C15=0,"",VLOOKUP(C15,'Seznam karet'!$B$2:$C$1048,2,0))</f>
        <v/>
      </c>
      <c r="E15" s="235" t="e">
        <f>IF(D15=0,"",VLOOKUP(D15,'[4]Seznam karet'!$B$2:$C$1049,2,0))</f>
        <v>#N/A</v>
      </c>
      <c r="F15" s="235" t="e">
        <f>IF(E15=0,"",VLOOKUP(E15,'[4]Seznam karet'!$B$2:$C$1049,2,0))</f>
        <v>#N/A</v>
      </c>
      <c r="G15" s="235" t="e">
        <f>IF(F15=0,"",VLOOKUP(F15,'[4]Seznam karet'!$B$2:$C$1049,2,0))</f>
        <v>#N/A</v>
      </c>
      <c r="H15" s="235" t="e">
        <f>IF(G15=0,"",VLOOKUP(G15,'[4]Seznam karet'!$B$2:$C$1049,2,0))</f>
        <v>#N/A</v>
      </c>
      <c r="I15" s="236" t="e">
        <f>IF(H15=0,"",VLOOKUP(H15,'[4]Seznam karet'!$B$2:$C$1049,2,0))</f>
        <v>#N/A</v>
      </c>
      <c r="J15" s="389">
        <v>13</v>
      </c>
      <c r="K15" s="390"/>
      <c r="L15" s="94"/>
      <c r="M15" s="235" t="str">
        <f>IF(L15=0,"",VLOOKUP(L15,'Seznam karet'!$B$2:$C$1048,2,0))</f>
        <v/>
      </c>
      <c r="N15" s="235" t="e">
        <f>IF(M15=0,"",VLOOKUP(M15,'[4]Seznam karet'!$B$2:$C$1049,2,0))</f>
        <v>#N/A</v>
      </c>
      <c r="O15" s="235" t="e">
        <f>IF(N15=0,"",VLOOKUP(N15,'[4]Seznam karet'!$B$2:$C$1049,2,0))</f>
        <v>#N/A</v>
      </c>
      <c r="P15" s="235" t="e">
        <f>IF(O15=0,"",VLOOKUP(O15,'[4]Seznam karet'!$B$2:$C$1049,2,0))</f>
        <v>#N/A</v>
      </c>
      <c r="Q15" s="235" t="e">
        <f>IF(P15=0,"",VLOOKUP(P15,'[4]Seznam karet'!$B$2:$C$1049,2,0))</f>
        <v>#N/A</v>
      </c>
      <c r="R15" s="343" t="e">
        <f>IF(Q15=0,"",VLOOKUP(Q15,'[4]Seznam karet'!$B$2:$C$1049,2,0))</f>
        <v>#N/A</v>
      </c>
    </row>
    <row r="16" spans="2:21" ht="33" customHeight="1" thickBot="1">
      <c r="B16" s="378"/>
      <c r="C16" s="383"/>
      <c r="D16" s="384"/>
      <c r="E16" s="384"/>
      <c r="F16" s="384"/>
      <c r="G16" s="385"/>
      <c r="H16" s="386"/>
      <c r="I16" s="387"/>
      <c r="J16" s="381"/>
      <c r="K16" s="382"/>
      <c r="L16" s="383"/>
      <c r="M16" s="384"/>
      <c r="N16" s="384"/>
      <c r="O16" s="384"/>
      <c r="P16" s="384"/>
      <c r="Q16" s="385"/>
      <c r="R16" s="73"/>
    </row>
    <row r="17" spans="2:18" ht="15" customHeight="1" thickBot="1">
      <c r="B17" s="367">
        <v>2</v>
      </c>
      <c r="C17" s="94"/>
      <c r="D17" s="323" t="str">
        <f>IF(C17=0,"",VLOOKUP(C17,'Seznam karet'!$B$2:$C$1048,2,0))</f>
        <v/>
      </c>
      <c r="E17" s="323" t="e">
        <f>IF(D17=0,"",VLOOKUP(D17,'[4]Seznam karet'!$B$2:$C$1049,2,0))</f>
        <v>#N/A</v>
      </c>
      <c r="F17" s="323" t="e">
        <f>IF(E17=0,"",VLOOKUP(E17,'[4]Seznam karet'!$B$2:$C$1049,2,0))</f>
        <v>#N/A</v>
      </c>
      <c r="G17" s="323" t="e">
        <f>IF(F17=0,"",VLOOKUP(F17,'[4]Seznam karet'!$B$2:$C$1049,2,0))</f>
        <v>#N/A</v>
      </c>
      <c r="H17" s="323" t="e">
        <f>IF(G17=0,"",VLOOKUP(G17,'[4]Seznam karet'!$B$2:$C$1049,2,0))</f>
        <v>#N/A</v>
      </c>
      <c r="I17" s="324" t="e">
        <f>IF(H17=0,"",VLOOKUP(H17,'[4]Seznam karet'!$B$2:$C$1049,2,0))</f>
        <v>#N/A</v>
      </c>
      <c r="J17" s="379">
        <v>14</v>
      </c>
      <c r="K17" s="380"/>
      <c r="L17" s="94"/>
      <c r="M17" s="323" t="str">
        <f>IF(L17=0,"",VLOOKUP(L17,'Seznam karet'!$B$2:$C$1048,2,0))</f>
        <v/>
      </c>
      <c r="N17" s="323" t="e">
        <f>IF(M17=0,"",VLOOKUP(M17,'[4]Seznam karet'!$B$2:$C$1049,2,0))</f>
        <v>#N/A</v>
      </c>
      <c r="O17" s="323" t="e">
        <f>IF(N17=0,"",VLOOKUP(N17,'[4]Seznam karet'!$B$2:$C$1049,2,0))</f>
        <v>#N/A</v>
      </c>
      <c r="P17" s="323" t="e">
        <f>IF(O17=0,"",VLOOKUP(O17,'[4]Seznam karet'!$B$2:$C$1049,2,0))</f>
        <v>#N/A</v>
      </c>
      <c r="Q17" s="323" t="e">
        <f>IF(P17=0,"",VLOOKUP(P17,'[4]Seznam karet'!$B$2:$C$1049,2,0))</f>
        <v>#N/A</v>
      </c>
      <c r="R17" s="329" t="e">
        <f>IF(Q17=0,"",VLOOKUP(Q17,'[4]Seznam karet'!$B$2:$C$1049,2,0))</f>
        <v>#N/A</v>
      </c>
    </row>
    <row r="18" spans="2:18" ht="33" customHeight="1" thickBot="1">
      <c r="B18" s="378"/>
      <c r="C18" s="383"/>
      <c r="D18" s="384"/>
      <c r="E18" s="384"/>
      <c r="F18" s="384"/>
      <c r="G18" s="385"/>
      <c r="H18" s="386"/>
      <c r="I18" s="387"/>
      <c r="J18" s="381"/>
      <c r="K18" s="382"/>
      <c r="L18" s="383"/>
      <c r="M18" s="384"/>
      <c r="N18" s="384"/>
      <c r="O18" s="384"/>
      <c r="P18" s="384"/>
      <c r="Q18" s="385"/>
      <c r="R18" s="73"/>
    </row>
    <row r="19" spans="2:18" ht="15" customHeight="1" thickBot="1">
      <c r="B19" s="367">
        <v>3</v>
      </c>
      <c r="C19" s="94"/>
      <c r="D19" s="323" t="str">
        <f>IF(C19=0,"",VLOOKUP(C19,'Seznam karet'!$B$2:$C$1048,2,0))</f>
        <v/>
      </c>
      <c r="E19" s="323" t="e">
        <f>IF(D19=0,"",VLOOKUP(D19,'[4]Seznam karet'!$B$2:$C$1049,2,0))</f>
        <v>#N/A</v>
      </c>
      <c r="F19" s="323" t="e">
        <f>IF(E19=0,"",VLOOKUP(E19,'[4]Seznam karet'!$B$2:$C$1049,2,0))</f>
        <v>#N/A</v>
      </c>
      <c r="G19" s="323" t="e">
        <f>IF(F19=0,"",VLOOKUP(F19,'[4]Seznam karet'!$B$2:$C$1049,2,0))</f>
        <v>#N/A</v>
      </c>
      <c r="H19" s="323" t="e">
        <f>IF(G19=0,"",VLOOKUP(G19,'[4]Seznam karet'!$B$2:$C$1049,2,0))</f>
        <v>#N/A</v>
      </c>
      <c r="I19" s="324" t="e">
        <f>IF(H19=0,"",VLOOKUP(H19,'[4]Seznam karet'!$B$2:$C$1049,2,0))</f>
        <v>#N/A</v>
      </c>
      <c r="J19" s="379">
        <v>15</v>
      </c>
      <c r="K19" s="380"/>
      <c r="L19" s="94"/>
      <c r="M19" s="323" t="str">
        <f>IF(L19=0,"",VLOOKUP(L19,'Seznam karet'!$B$2:$C$1048,2,0))</f>
        <v/>
      </c>
      <c r="N19" s="323" t="e">
        <f>IF(M19=0,"",VLOOKUP(M19,'[4]Seznam karet'!$B$2:$C$1049,2,0))</f>
        <v>#N/A</v>
      </c>
      <c r="O19" s="323" t="e">
        <f>IF(N19=0,"",VLOOKUP(N19,'[4]Seznam karet'!$B$2:$C$1049,2,0))</f>
        <v>#N/A</v>
      </c>
      <c r="P19" s="323" t="e">
        <f>IF(O19=0,"",VLOOKUP(O19,'[4]Seznam karet'!$B$2:$C$1049,2,0))</f>
        <v>#N/A</v>
      </c>
      <c r="Q19" s="323" t="e">
        <f>IF(P19=0,"",VLOOKUP(P19,'[4]Seznam karet'!$B$2:$C$1049,2,0))</f>
        <v>#N/A</v>
      </c>
      <c r="R19" s="329" t="e">
        <f>IF(Q19=0,"",VLOOKUP(Q19,'[4]Seznam karet'!$B$2:$C$1049,2,0))</f>
        <v>#N/A</v>
      </c>
    </row>
    <row r="20" spans="2:18" ht="33" customHeight="1" thickBot="1">
      <c r="B20" s="378"/>
      <c r="C20" s="383"/>
      <c r="D20" s="384"/>
      <c r="E20" s="384"/>
      <c r="F20" s="384"/>
      <c r="G20" s="385"/>
      <c r="H20" s="386"/>
      <c r="I20" s="387"/>
      <c r="J20" s="381"/>
      <c r="K20" s="382"/>
      <c r="L20" s="383"/>
      <c r="M20" s="384"/>
      <c r="N20" s="384"/>
      <c r="O20" s="384"/>
      <c r="P20" s="384"/>
      <c r="Q20" s="385"/>
      <c r="R20" s="73"/>
    </row>
    <row r="21" spans="2:18" ht="15" customHeight="1" thickBot="1">
      <c r="B21" s="367">
        <v>4</v>
      </c>
      <c r="C21" s="94"/>
      <c r="D21" s="323" t="str">
        <f>IF(C21=0,"",VLOOKUP(C21,'Seznam karet'!$B$2:$C$1048,2,0))</f>
        <v/>
      </c>
      <c r="E21" s="323" t="e">
        <f>IF(D21=0,"",VLOOKUP(D21,'[4]Seznam karet'!$B$2:$C$1049,2,0))</f>
        <v>#N/A</v>
      </c>
      <c r="F21" s="323" t="e">
        <f>IF(E21=0,"",VLOOKUP(E21,'[4]Seznam karet'!$B$2:$C$1049,2,0))</f>
        <v>#N/A</v>
      </c>
      <c r="G21" s="323" t="e">
        <f>IF(F21=0,"",VLOOKUP(F21,'[4]Seznam karet'!$B$2:$C$1049,2,0))</f>
        <v>#N/A</v>
      </c>
      <c r="H21" s="323" t="e">
        <f>IF(G21=0,"",VLOOKUP(G21,'[4]Seznam karet'!$B$2:$C$1049,2,0))</f>
        <v>#N/A</v>
      </c>
      <c r="I21" s="324" t="e">
        <f>IF(H21=0,"",VLOOKUP(H21,'[4]Seznam karet'!$B$2:$C$1049,2,0))</f>
        <v>#N/A</v>
      </c>
      <c r="J21" s="379">
        <v>16</v>
      </c>
      <c r="K21" s="380"/>
      <c r="L21" s="94"/>
      <c r="M21" s="323" t="str">
        <f>IF(L21=0,"",VLOOKUP(L21,'Seznam karet'!$B$2:$C$1048,2,0))</f>
        <v/>
      </c>
      <c r="N21" s="323" t="e">
        <f>IF(M21=0,"",VLOOKUP(M21,'[4]Seznam karet'!$B$2:$C$1049,2,0))</f>
        <v>#N/A</v>
      </c>
      <c r="O21" s="323" t="e">
        <f>IF(N21=0,"",VLOOKUP(N21,'[4]Seznam karet'!$B$2:$C$1049,2,0))</f>
        <v>#N/A</v>
      </c>
      <c r="P21" s="323" t="e">
        <f>IF(O21=0,"",VLOOKUP(O21,'[4]Seznam karet'!$B$2:$C$1049,2,0))</f>
        <v>#N/A</v>
      </c>
      <c r="Q21" s="323" t="e">
        <f>IF(P21=0,"",VLOOKUP(P21,'[4]Seznam karet'!$B$2:$C$1049,2,0))</f>
        <v>#N/A</v>
      </c>
      <c r="R21" s="329" t="e">
        <f>IF(Q21=0,"",VLOOKUP(Q21,'[4]Seznam karet'!$B$2:$C$1049,2,0))</f>
        <v>#N/A</v>
      </c>
    </row>
    <row r="22" spans="2:18" ht="33" customHeight="1" thickBot="1">
      <c r="B22" s="378"/>
      <c r="C22" s="383"/>
      <c r="D22" s="384"/>
      <c r="E22" s="384"/>
      <c r="F22" s="384"/>
      <c r="G22" s="385"/>
      <c r="H22" s="386"/>
      <c r="I22" s="387"/>
      <c r="J22" s="381"/>
      <c r="K22" s="382"/>
      <c r="L22" s="383"/>
      <c r="M22" s="384"/>
      <c r="N22" s="384"/>
      <c r="O22" s="384"/>
      <c r="P22" s="384"/>
      <c r="Q22" s="385"/>
      <c r="R22" s="73"/>
    </row>
    <row r="23" spans="2:18" ht="15" customHeight="1" thickBot="1">
      <c r="B23" s="367">
        <v>5</v>
      </c>
      <c r="C23" s="94"/>
      <c r="D23" s="323" t="str">
        <f>IF(C23=0,"",VLOOKUP(C23,'Seznam karet'!$B$2:$C$1048,2,0))</f>
        <v/>
      </c>
      <c r="E23" s="323" t="e">
        <f>IF(D23=0,"",VLOOKUP(D23,'[4]Seznam karet'!$B$2:$C$1049,2,0))</f>
        <v>#N/A</v>
      </c>
      <c r="F23" s="323" t="e">
        <f>IF(E23=0,"",VLOOKUP(E23,'[4]Seznam karet'!$B$2:$C$1049,2,0))</f>
        <v>#N/A</v>
      </c>
      <c r="G23" s="323" t="e">
        <f>IF(F23=0,"",VLOOKUP(F23,'[4]Seznam karet'!$B$2:$C$1049,2,0))</f>
        <v>#N/A</v>
      </c>
      <c r="H23" s="323" t="e">
        <f>IF(G23=0,"",VLOOKUP(G23,'[4]Seznam karet'!$B$2:$C$1049,2,0))</f>
        <v>#N/A</v>
      </c>
      <c r="I23" s="324" t="e">
        <f>IF(H23=0,"",VLOOKUP(H23,'[4]Seznam karet'!$B$2:$C$1049,2,0))</f>
        <v>#N/A</v>
      </c>
      <c r="J23" s="379">
        <v>17</v>
      </c>
      <c r="K23" s="380"/>
      <c r="L23" s="94"/>
      <c r="M23" s="323" t="str">
        <f>IF(L23=0,"",VLOOKUP(L23,'Seznam karet'!$B$2:$C$1048,2,0))</f>
        <v/>
      </c>
      <c r="N23" s="323" t="e">
        <f>IF(M23=0,"",VLOOKUP(M23,'[4]Seznam karet'!$B$2:$C$1049,2,0))</f>
        <v>#N/A</v>
      </c>
      <c r="O23" s="323" t="e">
        <f>IF(N23=0,"",VLOOKUP(N23,'[4]Seznam karet'!$B$2:$C$1049,2,0))</f>
        <v>#N/A</v>
      </c>
      <c r="P23" s="323" t="e">
        <f>IF(O23=0,"",VLOOKUP(O23,'[4]Seznam karet'!$B$2:$C$1049,2,0))</f>
        <v>#N/A</v>
      </c>
      <c r="Q23" s="323" t="e">
        <f>IF(P23=0,"",VLOOKUP(P23,'[4]Seznam karet'!$B$2:$C$1049,2,0))</f>
        <v>#N/A</v>
      </c>
      <c r="R23" s="329" t="e">
        <f>IF(Q23=0,"",VLOOKUP(Q23,'[4]Seznam karet'!$B$2:$C$1049,2,0))</f>
        <v>#N/A</v>
      </c>
    </row>
    <row r="24" spans="2:18" ht="33" customHeight="1" thickBot="1">
      <c r="B24" s="378"/>
      <c r="C24" s="383"/>
      <c r="D24" s="384"/>
      <c r="E24" s="384"/>
      <c r="F24" s="384"/>
      <c r="G24" s="385"/>
      <c r="H24" s="386"/>
      <c r="I24" s="387"/>
      <c r="J24" s="381"/>
      <c r="K24" s="382"/>
      <c r="L24" s="383"/>
      <c r="M24" s="384"/>
      <c r="N24" s="384"/>
      <c r="O24" s="384"/>
      <c r="P24" s="384"/>
      <c r="Q24" s="385"/>
      <c r="R24" s="73"/>
    </row>
    <row r="25" spans="2:18" ht="15" customHeight="1" thickBot="1">
      <c r="B25" s="367">
        <v>6</v>
      </c>
      <c r="C25" s="94"/>
      <c r="D25" s="323" t="str">
        <f>IF(C25=0,"",VLOOKUP(C25,'Seznam karet'!$B$2:$C$1048,2,0))</f>
        <v/>
      </c>
      <c r="E25" s="323" t="e">
        <f>IF(D25=0,"",VLOOKUP(D25,'[4]Seznam karet'!$B$2:$C$1049,2,0))</f>
        <v>#N/A</v>
      </c>
      <c r="F25" s="323" t="e">
        <f>IF(E25=0,"",VLOOKUP(E25,'[4]Seznam karet'!$B$2:$C$1049,2,0))</f>
        <v>#N/A</v>
      </c>
      <c r="G25" s="323" t="e">
        <f>IF(F25=0,"",VLOOKUP(F25,'[4]Seznam karet'!$B$2:$C$1049,2,0))</f>
        <v>#N/A</v>
      </c>
      <c r="H25" s="323" t="e">
        <f>IF(G25=0,"",VLOOKUP(G25,'[4]Seznam karet'!$B$2:$C$1049,2,0))</f>
        <v>#N/A</v>
      </c>
      <c r="I25" s="324" t="e">
        <f>IF(H25=0,"",VLOOKUP(H25,'[4]Seznam karet'!$B$2:$C$1049,2,0))</f>
        <v>#N/A</v>
      </c>
      <c r="J25" s="379">
        <v>18</v>
      </c>
      <c r="K25" s="380"/>
      <c r="L25" s="94"/>
      <c r="M25" s="323" t="str">
        <f>IF(L25=0,"",VLOOKUP(L25,'Seznam karet'!$B$2:$C$1048,2,0))</f>
        <v/>
      </c>
      <c r="N25" s="323" t="e">
        <f>IF(M25=0,"",VLOOKUP(M25,'[4]Seznam karet'!$B$2:$C$1049,2,0))</f>
        <v>#N/A</v>
      </c>
      <c r="O25" s="323" t="e">
        <f>IF(N25=0,"",VLOOKUP(N25,'[4]Seznam karet'!$B$2:$C$1049,2,0))</f>
        <v>#N/A</v>
      </c>
      <c r="P25" s="323" t="e">
        <f>IF(O25=0,"",VLOOKUP(O25,'[4]Seznam karet'!$B$2:$C$1049,2,0))</f>
        <v>#N/A</v>
      </c>
      <c r="Q25" s="323" t="e">
        <f>IF(P25=0,"",VLOOKUP(P25,'[4]Seznam karet'!$B$2:$C$1049,2,0))</f>
        <v>#N/A</v>
      </c>
      <c r="R25" s="329" t="e">
        <f>IF(Q25=0,"",VLOOKUP(Q25,'[4]Seznam karet'!$B$2:$C$1049,2,0))</f>
        <v>#N/A</v>
      </c>
    </row>
    <row r="26" spans="2:18" ht="33" customHeight="1" thickBot="1">
      <c r="B26" s="378"/>
      <c r="C26" s="383"/>
      <c r="D26" s="384"/>
      <c r="E26" s="384"/>
      <c r="F26" s="384"/>
      <c r="G26" s="385"/>
      <c r="H26" s="386"/>
      <c r="I26" s="387"/>
      <c r="J26" s="381"/>
      <c r="K26" s="382"/>
      <c r="L26" s="383"/>
      <c r="M26" s="384"/>
      <c r="N26" s="384"/>
      <c r="O26" s="384"/>
      <c r="P26" s="384"/>
      <c r="Q26" s="385"/>
      <c r="R26" s="73"/>
    </row>
    <row r="27" spans="2:18" ht="15" customHeight="1" thickBot="1">
      <c r="B27" s="367">
        <v>7</v>
      </c>
      <c r="C27" s="94"/>
      <c r="D27" s="323" t="str">
        <f>IF(C27=0,"",VLOOKUP(C27,'Seznam karet'!$B$2:$C$1048,2,0))</f>
        <v/>
      </c>
      <c r="E27" s="323" t="e">
        <f>IF(D27=0,"",VLOOKUP(D27,'[4]Seznam karet'!$B$2:$C$1049,2,0))</f>
        <v>#N/A</v>
      </c>
      <c r="F27" s="323" t="e">
        <f>IF(E27=0,"",VLOOKUP(E27,'[4]Seznam karet'!$B$2:$C$1049,2,0))</f>
        <v>#N/A</v>
      </c>
      <c r="G27" s="323" t="e">
        <f>IF(F27=0,"",VLOOKUP(F27,'[4]Seznam karet'!$B$2:$C$1049,2,0))</f>
        <v>#N/A</v>
      </c>
      <c r="H27" s="323" t="e">
        <f>IF(G27=0,"",VLOOKUP(G27,'[4]Seznam karet'!$B$2:$C$1049,2,0))</f>
        <v>#N/A</v>
      </c>
      <c r="I27" s="324" t="e">
        <f>IF(H27=0,"",VLOOKUP(H27,'[4]Seznam karet'!$B$2:$C$1049,2,0))</f>
        <v>#N/A</v>
      </c>
      <c r="J27" s="379">
        <v>19</v>
      </c>
      <c r="K27" s="380"/>
      <c r="L27" s="94"/>
      <c r="M27" s="323" t="str">
        <f>IF(L27=0,"",VLOOKUP(L27,'Seznam karet'!$B$2:$C$1048,2,0))</f>
        <v/>
      </c>
      <c r="N27" s="323" t="e">
        <f>IF(M27=0,"",VLOOKUP(M27,'[4]Seznam karet'!$B$2:$C$1049,2,0))</f>
        <v>#N/A</v>
      </c>
      <c r="O27" s="323" t="e">
        <f>IF(N27=0,"",VLOOKUP(N27,'[4]Seznam karet'!$B$2:$C$1049,2,0))</f>
        <v>#N/A</v>
      </c>
      <c r="P27" s="323" t="e">
        <f>IF(O27=0,"",VLOOKUP(O27,'[4]Seznam karet'!$B$2:$C$1049,2,0))</f>
        <v>#N/A</v>
      </c>
      <c r="Q27" s="323" t="e">
        <f>IF(P27=0,"",VLOOKUP(P27,'[4]Seznam karet'!$B$2:$C$1049,2,0))</f>
        <v>#N/A</v>
      </c>
      <c r="R27" s="329" t="e">
        <f>IF(Q27=0,"",VLOOKUP(Q27,'[4]Seznam karet'!$B$2:$C$1049,2,0))</f>
        <v>#N/A</v>
      </c>
    </row>
    <row r="28" spans="2:18" ht="33" customHeight="1" thickBot="1">
      <c r="B28" s="378"/>
      <c r="C28" s="383"/>
      <c r="D28" s="384"/>
      <c r="E28" s="384"/>
      <c r="F28" s="384"/>
      <c r="G28" s="385"/>
      <c r="H28" s="386"/>
      <c r="I28" s="387"/>
      <c r="J28" s="381"/>
      <c r="K28" s="382"/>
      <c r="L28" s="383"/>
      <c r="M28" s="384"/>
      <c r="N28" s="384"/>
      <c r="O28" s="384"/>
      <c r="P28" s="384"/>
      <c r="Q28" s="385"/>
      <c r="R28" s="73"/>
    </row>
    <row r="29" spans="2:18" ht="15" customHeight="1" thickBot="1">
      <c r="B29" s="367">
        <v>8</v>
      </c>
      <c r="C29" s="94"/>
      <c r="D29" s="323" t="str">
        <f>IF(C29=0,"",VLOOKUP(C29,'Seznam karet'!$B$2:$C$1048,2,0))</f>
        <v/>
      </c>
      <c r="E29" s="323" t="e">
        <f>IF(D29=0,"",VLOOKUP(D29,'[4]Seznam karet'!$B$2:$C$1049,2,0))</f>
        <v>#N/A</v>
      </c>
      <c r="F29" s="323" t="e">
        <f>IF(E29=0,"",VLOOKUP(E29,'[4]Seznam karet'!$B$2:$C$1049,2,0))</f>
        <v>#N/A</v>
      </c>
      <c r="G29" s="323" t="e">
        <f>IF(F29=0,"",VLOOKUP(F29,'[4]Seznam karet'!$B$2:$C$1049,2,0))</f>
        <v>#N/A</v>
      </c>
      <c r="H29" s="323" t="e">
        <f>IF(G29=0,"",VLOOKUP(G29,'[4]Seznam karet'!$B$2:$C$1049,2,0))</f>
        <v>#N/A</v>
      </c>
      <c r="I29" s="324" t="e">
        <f>IF(H29=0,"",VLOOKUP(H29,'[4]Seznam karet'!$B$2:$C$1049,2,0))</f>
        <v>#N/A</v>
      </c>
      <c r="J29" s="379">
        <v>20</v>
      </c>
      <c r="K29" s="380"/>
      <c r="L29" s="95"/>
      <c r="M29" s="323" t="str">
        <f>IF(L29=0,"",VLOOKUP(L29,'Seznam karet'!$B$2:$C$1048,2,0))</f>
        <v/>
      </c>
      <c r="N29" s="323" t="e">
        <f>IF(M29=0,"",VLOOKUP(M29,'[4]Seznam karet'!$B$2:$C$1049,2,0))</f>
        <v>#N/A</v>
      </c>
      <c r="O29" s="323" t="e">
        <f>IF(N29=0,"",VLOOKUP(N29,'[4]Seznam karet'!$B$2:$C$1049,2,0))</f>
        <v>#N/A</v>
      </c>
      <c r="P29" s="323" t="e">
        <f>IF(O29=0,"",VLOOKUP(O29,'[4]Seznam karet'!$B$2:$C$1049,2,0))</f>
        <v>#N/A</v>
      </c>
      <c r="Q29" s="323" t="e">
        <f>IF(P29=0,"",VLOOKUP(P29,'[4]Seznam karet'!$B$2:$C$1049,2,0))</f>
        <v>#N/A</v>
      </c>
      <c r="R29" s="329" t="e">
        <f>IF(Q29=0,"",VLOOKUP(Q29,'[4]Seznam karet'!$B$2:$C$1049,2,0))</f>
        <v>#N/A</v>
      </c>
    </row>
    <row r="30" spans="2:18" ht="33" customHeight="1" thickBot="1">
      <c r="B30" s="378"/>
      <c r="C30" s="383"/>
      <c r="D30" s="384"/>
      <c r="E30" s="384"/>
      <c r="F30" s="384"/>
      <c r="G30" s="385"/>
      <c r="H30" s="386"/>
      <c r="I30" s="387"/>
      <c r="J30" s="381"/>
      <c r="K30" s="382"/>
      <c r="L30" s="383"/>
      <c r="M30" s="384"/>
      <c r="N30" s="384"/>
      <c r="O30" s="384"/>
      <c r="P30" s="384"/>
      <c r="Q30" s="385"/>
      <c r="R30" s="73"/>
    </row>
    <row r="31" spans="2:18" ht="15" customHeight="1" thickBot="1">
      <c r="B31" s="367">
        <v>9</v>
      </c>
      <c r="C31" s="94"/>
      <c r="D31" s="323" t="str">
        <f>IF(C31=0,"",VLOOKUP(C31,'Seznam karet'!$B$2:$C$1048,2,0))</f>
        <v/>
      </c>
      <c r="E31" s="323" t="e">
        <f>IF(D31=0,"",VLOOKUP(D31,'[4]Seznam karet'!$B$2:$C$1049,2,0))</f>
        <v>#N/A</v>
      </c>
      <c r="F31" s="323" t="e">
        <f>IF(E31=0,"",VLOOKUP(E31,'[4]Seznam karet'!$B$2:$C$1049,2,0))</f>
        <v>#N/A</v>
      </c>
      <c r="G31" s="323" t="e">
        <f>IF(F31=0,"",VLOOKUP(F31,'[4]Seznam karet'!$B$2:$C$1049,2,0))</f>
        <v>#N/A</v>
      </c>
      <c r="H31" s="323" t="e">
        <f>IF(G31=0,"",VLOOKUP(G31,'[4]Seznam karet'!$B$2:$C$1049,2,0))</f>
        <v>#N/A</v>
      </c>
      <c r="I31" s="324" t="e">
        <f>IF(H31=0,"",VLOOKUP(H31,'[4]Seznam karet'!$B$2:$C$1049,2,0))</f>
        <v>#N/A</v>
      </c>
      <c r="J31" s="379">
        <v>21</v>
      </c>
      <c r="K31" s="380"/>
      <c r="L31" s="94"/>
      <c r="M31" s="323" t="str">
        <f>IF(L31=0,"",VLOOKUP(L31,'Seznam karet'!$B$2:$C$1048,2,0))</f>
        <v/>
      </c>
      <c r="N31" s="323" t="e">
        <f>IF(M31=0,"",VLOOKUP(M31,'[4]Seznam karet'!$B$2:$C$1049,2,0))</f>
        <v>#N/A</v>
      </c>
      <c r="O31" s="323" t="e">
        <f>IF(N31=0,"",VLOOKUP(N31,'[4]Seznam karet'!$B$2:$C$1049,2,0))</f>
        <v>#N/A</v>
      </c>
      <c r="P31" s="323" t="e">
        <f>IF(O31=0,"",VLOOKUP(O31,'[4]Seznam karet'!$B$2:$C$1049,2,0))</f>
        <v>#N/A</v>
      </c>
      <c r="Q31" s="323" t="e">
        <f>IF(P31=0,"",VLOOKUP(P31,'[4]Seznam karet'!$B$2:$C$1049,2,0))</f>
        <v>#N/A</v>
      </c>
      <c r="R31" s="329" t="e">
        <f>IF(Q31=0,"",VLOOKUP(Q31,'[4]Seznam karet'!$B$2:$C$1049,2,0))</f>
        <v>#N/A</v>
      </c>
    </row>
    <row r="32" spans="2:18" ht="33" customHeight="1" thickBot="1">
      <c r="B32" s="378"/>
      <c r="C32" s="383"/>
      <c r="D32" s="384"/>
      <c r="E32" s="384"/>
      <c r="F32" s="384"/>
      <c r="G32" s="385"/>
      <c r="H32" s="386"/>
      <c r="I32" s="387"/>
      <c r="J32" s="381"/>
      <c r="K32" s="382"/>
      <c r="L32" s="383"/>
      <c r="M32" s="384"/>
      <c r="N32" s="384"/>
      <c r="O32" s="384"/>
      <c r="P32" s="384"/>
      <c r="Q32" s="385"/>
      <c r="R32" s="73"/>
    </row>
    <row r="33" spans="2:18" ht="15" customHeight="1" thickBot="1">
      <c r="B33" s="367">
        <v>10</v>
      </c>
      <c r="C33" s="94"/>
      <c r="D33" s="323" t="str">
        <f>IF(C33=0,"",VLOOKUP(C33,'Seznam karet'!$B$2:$C$1048,2,0))</f>
        <v/>
      </c>
      <c r="E33" s="323" t="e">
        <f>IF(D33=0,"",VLOOKUP(D33,'[4]Seznam karet'!$B$2:$C$1049,2,0))</f>
        <v>#N/A</v>
      </c>
      <c r="F33" s="323" t="e">
        <f>IF(E33=0,"",VLOOKUP(E33,'[4]Seznam karet'!$B$2:$C$1049,2,0))</f>
        <v>#N/A</v>
      </c>
      <c r="G33" s="323" t="e">
        <f>IF(F33=0,"",VLOOKUP(F33,'[4]Seznam karet'!$B$2:$C$1049,2,0))</f>
        <v>#N/A</v>
      </c>
      <c r="H33" s="323" t="e">
        <f>IF(G33=0,"",VLOOKUP(G33,'[4]Seznam karet'!$B$2:$C$1049,2,0))</f>
        <v>#N/A</v>
      </c>
      <c r="I33" s="324" t="e">
        <f>IF(H33=0,"",VLOOKUP(H33,'[4]Seznam karet'!$B$2:$C$1049,2,0))</f>
        <v>#N/A</v>
      </c>
      <c r="J33" s="379">
        <v>22</v>
      </c>
      <c r="K33" s="380"/>
      <c r="L33" s="94"/>
      <c r="M33" s="323" t="str">
        <f>IF(L33=0,"",VLOOKUP(L33,'Seznam karet'!$B$2:$C$1048,2,0))</f>
        <v/>
      </c>
      <c r="N33" s="323" t="e">
        <f>IF(M33=0,"",VLOOKUP(M33,'[4]Seznam karet'!$B$2:$C$1049,2,0))</f>
        <v>#N/A</v>
      </c>
      <c r="O33" s="323" t="e">
        <f>IF(N33=0,"",VLOOKUP(N33,'[4]Seznam karet'!$B$2:$C$1049,2,0))</f>
        <v>#N/A</v>
      </c>
      <c r="P33" s="323" t="e">
        <f>IF(O33=0,"",VLOOKUP(O33,'[4]Seznam karet'!$B$2:$C$1049,2,0))</f>
        <v>#N/A</v>
      </c>
      <c r="Q33" s="323" t="e">
        <f>IF(P33=0,"",VLOOKUP(P33,'[4]Seznam karet'!$B$2:$C$1049,2,0))</f>
        <v>#N/A</v>
      </c>
      <c r="R33" s="329" t="e">
        <f>IF(Q33=0,"",VLOOKUP(Q33,'[4]Seznam karet'!$B$2:$C$1049,2,0))</f>
        <v>#N/A</v>
      </c>
    </row>
    <row r="34" spans="2:18" ht="33" customHeight="1" thickBot="1">
      <c r="B34" s="378"/>
      <c r="C34" s="383"/>
      <c r="D34" s="384"/>
      <c r="E34" s="384"/>
      <c r="F34" s="384"/>
      <c r="G34" s="385"/>
      <c r="H34" s="386"/>
      <c r="I34" s="387"/>
      <c r="J34" s="381"/>
      <c r="K34" s="382"/>
      <c r="L34" s="383"/>
      <c r="M34" s="384"/>
      <c r="N34" s="384"/>
      <c r="O34" s="384"/>
      <c r="P34" s="384"/>
      <c r="Q34" s="385"/>
      <c r="R34" s="73"/>
    </row>
    <row r="35" spans="2:18" ht="15" customHeight="1" thickBot="1">
      <c r="B35" s="367">
        <v>11</v>
      </c>
      <c r="C35" s="94"/>
      <c r="D35" s="323" t="str">
        <f>IF(C35=0,"",VLOOKUP(C35,'Seznam karet'!$B$2:$C$1048,2,0))</f>
        <v/>
      </c>
      <c r="E35" s="323" t="e">
        <f>IF(D35=0,"",VLOOKUP(D35,'[4]Seznam karet'!$B$2:$C$1049,2,0))</f>
        <v>#N/A</v>
      </c>
      <c r="F35" s="323" t="e">
        <f>IF(E35=0,"",VLOOKUP(E35,'[4]Seznam karet'!$B$2:$C$1049,2,0))</f>
        <v>#N/A</v>
      </c>
      <c r="G35" s="323" t="e">
        <f>IF(F35=0,"",VLOOKUP(F35,'[4]Seznam karet'!$B$2:$C$1049,2,0))</f>
        <v>#N/A</v>
      </c>
      <c r="H35" s="323" t="e">
        <f>IF(G35=0,"",VLOOKUP(G35,'[4]Seznam karet'!$B$2:$C$1049,2,0))</f>
        <v>#N/A</v>
      </c>
      <c r="I35" s="324" t="e">
        <f>IF(H35=0,"",VLOOKUP(H35,'[4]Seznam karet'!$B$2:$C$1049,2,0))</f>
        <v>#N/A</v>
      </c>
      <c r="J35" s="379">
        <v>23</v>
      </c>
      <c r="K35" s="380"/>
      <c r="L35" s="94"/>
      <c r="M35" s="323" t="str">
        <f>IF(L35=0,"",VLOOKUP(L35,'Seznam karet'!$B$2:$C$1048,2,0))</f>
        <v/>
      </c>
      <c r="N35" s="323" t="e">
        <f>IF(M35=0,"",VLOOKUP(M35,'[4]Seznam karet'!$B$2:$C$1049,2,0))</f>
        <v>#N/A</v>
      </c>
      <c r="O35" s="323" t="e">
        <f>IF(N35=0,"",VLOOKUP(N35,'[4]Seznam karet'!$B$2:$C$1049,2,0))</f>
        <v>#N/A</v>
      </c>
      <c r="P35" s="323" t="e">
        <f>IF(O35=0,"",VLOOKUP(O35,'[4]Seznam karet'!$B$2:$C$1049,2,0))</f>
        <v>#N/A</v>
      </c>
      <c r="Q35" s="323" t="e">
        <f>IF(P35=0,"",VLOOKUP(P35,'[4]Seznam karet'!$B$2:$C$1049,2,0))</f>
        <v>#N/A</v>
      </c>
      <c r="R35" s="329" t="e">
        <f>IF(Q35=0,"",VLOOKUP(Q35,'[4]Seznam karet'!$B$2:$C$1049,2,0))</f>
        <v>#N/A</v>
      </c>
    </row>
    <row r="36" spans="2:18" ht="33" customHeight="1" thickBot="1">
      <c r="B36" s="378"/>
      <c r="C36" s="383"/>
      <c r="D36" s="384"/>
      <c r="E36" s="384"/>
      <c r="F36" s="384"/>
      <c r="G36" s="385"/>
      <c r="H36" s="386"/>
      <c r="I36" s="387"/>
      <c r="J36" s="381"/>
      <c r="K36" s="382"/>
      <c r="L36" s="383"/>
      <c r="M36" s="384"/>
      <c r="N36" s="384"/>
      <c r="O36" s="384"/>
      <c r="P36" s="384"/>
      <c r="Q36" s="385"/>
      <c r="R36" s="73"/>
    </row>
    <row r="37" spans="2:18" ht="15" customHeight="1" thickBot="1">
      <c r="B37" s="367">
        <v>12</v>
      </c>
      <c r="C37" s="94"/>
      <c r="D37" s="310" t="str">
        <f>IF(C37=0,"",VLOOKUP(C37,'Seznam karet'!$B$2:$C$1048,2,0))</f>
        <v/>
      </c>
      <c r="E37" s="310" t="e">
        <f>IF(D37=0,"",VLOOKUP(D37,'[4]Seznam karet'!$B$2:$C$1049,2,0))</f>
        <v>#N/A</v>
      </c>
      <c r="F37" s="310" t="e">
        <f>IF(E37=0,"",VLOOKUP(E37,'[4]Seznam karet'!$B$2:$C$1049,2,0))</f>
        <v>#N/A</v>
      </c>
      <c r="G37" s="310" t="e">
        <f>IF(F37=0,"",VLOOKUP(F37,'[4]Seznam karet'!$B$2:$C$1049,2,0))</f>
        <v>#N/A</v>
      </c>
      <c r="H37" s="310" t="e">
        <f>IF(G37=0,"",VLOOKUP(G37,'[4]Seznam karet'!$B$2:$C$1049,2,0))</f>
        <v>#N/A</v>
      </c>
      <c r="I37" s="311" t="e">
        <f>IF(H37=0,"",VLOOKUP(H37,'[4]Seznam karet'!$B$2:$C$1049,2,0))</f>
        <v>#N/A</v>
      </c>
      <c r="J37" s="369">
        <v>24</v>
      </c>
      <c r="K37" s="370"/>
      <c r="L37" s="94"/>
      <c r="M37" s="310" t="str">
        <f>IF(L37=0,"",VLOOKUP(L37,'Seznam karet'!$B$2:$C$1048,2,0))</f>
        <v/>
      </c>
      <c r="N37" s="310" t="e">
        <f>IF(M37=0,"",VLOOKUP(M37,'[4]Seznam karet'!$B$2:$C$1049,2,0))</f>
        <v>#N/A</v>
      </c>
      <c r="O37" s="310" t="e">
        <f>IF(N37=0,"",VLOOKUP(N37,'[4]Seznam karet'!$B$2:$C$1049,2,0))</f>
        <v>#N/A</v>
      </c>
      <c r="P37" s="310" t="e">
        <f>IF(O37=0,"",VLOOKUP(O37,'[4]Seznam karet'!$B$2:$C$1049,2,0))</f>
        <v>#N/A</v>
      </c>
      <c r="Q37" s="310" t="e">
        <f>IF(P37=0,"",VLOOKUP(P37,'[4]Seznam karet'!$B$2:$C$1049,2,0))</f>
        <v>#N/A</v>
      </c>
      <c r="R37" s="316" t="e">
        <f>IF(Q37=0,"",VLOOKUP(Q37,'[4]Seznam karet'!$B$2:$C$1049,2,0))</f>
        <v>#N/A</v>
      </c>
    </row>
    <row r="38" spans="2:18" ht="33" customHeight="1" thickBot="1">
      <c r="B38" s="368"/>
      <c r="C38" s="373"/>
      <c r="D38" s="374"/>
      <c r="E38" s="374"/>
      <c r="F38" s="374"/>
      <c r="G38" s="375"/>
      <c r="H38" s="376"/>
      <c r="I38" s="377"/>
      <c r="J38" s="371"/>
      <c r="K38" s="372"/>
      <c r="L38" s="373"/>
      <c r="M38" s="374"/>
      <c r="N38" s="374"/>
      <c r="O38" s="374"/>
      <c r="P38" s="374"/>
      <c r="Q38" s="375"/>
      <c r="R38" s="74"/>
    </row>
    <row r="39" spans="2:18" ht="42" customHeight="1" thickBot="1">
      <c r="B39" s="286" t="s">
        <v>24</v>
      </c>
      <c r="C39" s="287"/>
      <c r="D39" s="287"/>
      <c r="E39" s="288"/>
      <c r="F39" s="286" t="s">
        <v>25</v>
      </c>
      <c r="G39" s="287"/>
      <c r="H39" s="287"/>
      <c r="I39" s="288"/>
      <c r="J39" s="286" t="s">
        <v>26</v>
      </c>
      <c r="K39" s="287"/>
      <c r="L39" s="287"/>
      <c r="M39" s="287"/>
      <c r="N39" s="288"/>
      <c r="O39" s="289" t="s">
        <v>27</v>
      </c>
      <c r="P39" s="290"/>
      <c r="Q39" s="290"/>
      <c r="R39" s="291"/>
    </row>
    <row r="40" spans="2:18" ht="6" customHeight="1" thickBot="1"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</row>
    <row r="41" spans="2:18" ht="15.75" thickTop="1">
      <c r="B41" s="293" t="s">
        <v>28</v>
      </c>
      <c r="C41" s="294"/>
      <c r="D41" s="294"/>
      <c r="E41" s="297" t="s">
        <v>29</v>
      </c>
      <c r="F41" s="298"/>
      <c r="G41" s="301" t="s">
        <v>30</v>
      </c>
      <c r="H41" s="301"/>
      <c r="I41" s="301"/>
      <c r="J41" s="301"/>
      <c r="K41" s="302"/>
      <c r="L41" s="303"/>
      <c r="M41" s="303"/>
      <c r="N41" s="303"/>
      <c r="O41" s="303"/>
      <c r="P41" s="303"/>
      <c r="Q41" s="303"/>
      <c r="R41" s="304"/>
    </row>
    <row r="42" spans="2:18" ht="27.75" customHeight="1" thickBot="1">
      <c r="B42" s="295"/>
      <c r="C42" s="296"/>
      <c r="D42" s="296"/>
      <c r="E42" s="299"/>
      <c r="F42" s="300"/>
      <c r="G42" s="287"/>
      <c r="H42" s="287"/>
      <c r="I42" s="287"/>
      <c r="J42" s="287"/>
      <c r="K42" s="305"/>
      <c r="L42" s="306"/>
      <c r="M42" s="306"/>
      <c r="N42" s="306"/>
      <c r="O42" s="306"/>
      <c r="P42" s="306"/>
      <c r="Q42" s="306"/>
      <c r="R42" s="307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B1:U43"/>
  <sheetViews>
    <sheetView zoomScale="80" zoomScaleNormal="80" workbookViewId="0">
      <selection activeCell="C15" sqref="C15"/>
    </sheetView>
  </sheetViews>
  <sheetFormatPr defaultColWidth="9.140625" defaultRowHeight="15"/>
  <cols>
    <col min="1" max="1" width="1" style="24" customWidth="1"/>
    <col min="2" max="2" width="4.28515625" style="24" customWidth="1"/>
    <col min="3" max="3" width="8.85546875" style="24" customWidth="1"/>
    <col min="4" max="4" width="2.140625" style="24" customWidth="1"/>
    <col min="5" max="6" width="9.140625" style="24"/>
    <col min="7" max="7" width="7.7109375" style="24" customWidth="1"/>
    <col min="8" max="8" width="4.42578125" style="24" customWidth="1"/>
    <col min="9" max="9" width="2.28515625" style="24" customWidth="1"/>
    <col min="10" max="10" width="0.85546875" style="24" customWidth="1"/>
    <col min="11" max="11" width="3.5703125" style="24" customWidth="1"/>
    <col min="12" max="12" width="7" style="24" customWidth="1"/>
    <col min="13" max="13" width="0.5703125" style="24" customWidth="1"/>
    <col min="14" max="14" width="11.140625" style="24" customWidth="1"/>
    <col min="15" max="15" width="0.5703125" style="24" customWidth="1"/>
    <col min="16" max="16" width="9.140625" style="24"/>
    <col min="17" max="17" width="10.7109375" style="24" customWidth="1"/>
    <col min="18" max="18" width="7.28515625" style="24" customWidth="1"/>
    <col min="19" max="19" width="0.5703125" style="24" customWidth="1"/>
    <col min="20" max="16384" width="9.140625" style="24"/>
  </cols>
  <sheetData>
    <row r="1" spans="2:21" ht="2.25" customHeight="1"/>
    <row r="2" spans="2:21" ht="21.75" customHeight="1">
      <c r="C2" s="344" t="s">
        <v>15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U2" s="75" t="s">
        <v>333</v>
      </c>
    </row>
    <row r="3" spans="2:21" ht="3" customHeight="1">
      <c r="C3" s="25"/>
    </row>
    <row r="4" spans="2:21" ht="21.75" customHeight="1">
      <c r="B4" s="188" t="s">
        <v>5</v>
      </c>
      <c r="C4" s="188"/>
      <c r="D4" s="189" t="str">
        <f>'Startovní listina'!C10</f>
        <v>Jana Nováková</v>
      </c>
      <c r="E4" s="190"/>
      <c r="F4" s="190"/>
      <c r="G4" s="190"/>
      <c r="H4" s="190"/>
      <c r="I4" s="191"/>
      <c r="K4" s="345" t="s">
        <v>16</v>
      </c>
      <c r="L4" s="345"/>
      <c r="M4" s="26"/>
      <c r="N4" s="346">
        <f>'Startovní listina'!C8</f>
        <v>45145</v>
      </c>
      <c r="O4" s="347"/>
      <c r="P4" s="348"/>
      <c r="Q4" s="26"/>
      <c r="R4" s="26"/>
      <c r="U4" s="55"/>
    </row>
    <row r="5" spans="2:21" ht="3.75" customHeight="1">
      <c r="B5" s="41"/>
      <c r="C5" s="41"/>
      <c r="D5" s="54"/>
      <c r="E5" s="54"/>
      <c r="F5" s="54"/>
      <c r="G5" s="54"/>
      <c r="H5" s="54"/>
      <c r="I5" s="54"/>
    </row>
    <row r="6" spans="2:21" ht="20.100000000000001" customHeight="1">
      <c r="B6" s="188" t="s">
        <v>1</v>
      </c>
      <c r="C6" s="188"/>
      <c r="D6" s="189" t="str">
        <f>'Startovní listina'!C2</f>
        <v>STARTOVAKA RALLY OBEDIENCE</v>
      </c>
      <c r="E6" s="190"/>
      <c r="F6" s="190"/>
      <c r="G6" s="190"/>
      <c r="H6" s="190"/>
      <c r="I6" s="191"/>
      <c r="K6" s="349" t="s">
        <v>12</v>
      </c>
      <c r="L6" s="349"/>
      <c r="N6" s="27" t="s">
        <v>17</v>
      </c>
      <c r="Q6" s="28"/>
    </row>
    <row r="7" spans="2:21" ht="3" customHeight="1">
      <c r="B7" s="45"/>
      <c r="C7" s="46"/>
      <c r="D7" s="54"/>
      <c r="E7" s="54"/>
      <c r="F7" s="54"/>
      <c r="G7" s="54"/>
      <c r="H7" s="54"/>
      <c r="I7" s="54"/>
    </row>
    <row r="8" spans="2:21" ht="20.100000000000001" customHeight="1">
      <c r="B8" s="188" t="s">
        <v>2</v>
      </c>
      <c r="C8" s="188"/>
      <c r="D8" s="189" t="str">
        <f>'Startovní listina'!C4</f>
        <v>OBEDIENCE KLUB ČR</v>
      </c>
      <c r="E8" s="190"/>
      <c r="F8" s="190"/>
      <c r="G8" s="190"/>
      <c r="H8" s="190"/>
      <c r="I8" s="191"/>
      <c r="K8" s="350" t="s">
        <v>83</v>
      </c>
      <c r="L8" s="351"/>
      <c r="N8" s="29"/>
      <c r="P8" s="352" t="s">
        <v>18</v>
      </c>
      <c r="Q8" s="353"/>
      <c r="R8" s="354"/>
    </row>
    <row r="9" spans="2:21" ht="3" customHeight="1">
      <c r="B9" s="45"/>
      <c r="C9" s="46"/>
      <c r="D9" s="41"/>
      <c r="E9" s="41"/>
      <c r="F9" s="41"/>
      <c r="G9" s="41"/>
      <c r="H9" s="41"/>
      <c r="I9" s="41"/>
      <c r="P9" s="355"/>
      <c r="Q9" s="356"/>
      <c r="R9" s="357"/>
    </row>
    <row r="10" spans="2:21" ht="20.100000000000001" customHeight="1">
      <c r="B10" s="188" t="s">
        <v>144</v>
      </c>
      <c r="C10" s="188"/>
      <c r="D10" s="208"/>
      <c r="E10" s="194"/>
      <c r="F10" s="194"/>
      <c r="G10" s="194"/>
      <c r="H10" s="194"/>
      <c r="I10" s="195"/>
      <c r="K10" s="349" t="s">
        <v>19</v>
      </c>
      <c r="L10" s="349"/>
      <c r="N10" s="27" t="s">
        <v>87</v>
      </c>
      <c r="P10" s="355"/>
      <c r="Q10" s="356"/>
      <c r="R10" s="357"/>
    </row>
    <row r="11" spans="2:21" ht="3" customHeight="1">
      <c r="B11" s="45"/>
      <c r="C11" s="46"/>
      <c r="D11" s="41"/>
      <c r="E11" s="41"/>
      <c r="F11" s="41"/>
      <c r="G11" s="41"/>
      <c r="H11" s="41"/>
      <c r="I11" s="41"/>
      <c r="P11" s="355"/>
      <c r="Q11" s="356"/>
      <c r="R11" s="357"/>
    </row>
    <row r="12" spans="2:21" ht="20.100000000000001" customHeight="1">
      <c r="B12" s="188" t="s">
        <v>145</v>
      </c>
      <c r="C12" s="188"/>
      <c r="D12" s="208"/>
      <c r="E12" s="194"/>
      <c r="F12" s="194"/>
      <c r="G12" s="194"/>
      <c r="H12" s="194"/>
      <c r="I12" s="195"/>
      <c r="K12" s="361" t="s">
        <v>20</v>
      </c>
      <c r="L12" s="362"/>
      <c r="N12" s="29"/>
      <c r="P12" s="358"/>
      <c r="Q12" s="359"/>
      <c r="R12" s="360"/>
    </row>
    <row r="13" spans="2:21" ht="3.75" customHeight="1" thickBot="1"/>
    <row r="14" spans="2:21" ht="15.75" thickBot="1">
      <c r="B14" s="30" t="s">
        <v>21</v>
      </c>
      <c r="C14" s="335" t="s">
        <v>22</v>
      </c>
      <c r="D14" s="335"/>
      <c r="E14" s="335"/>
      <c r="F14" s="335"/>
      <c r="G14" s="335"/>
      <c r="H14" s="336" t="s">
        <v>23</v>
      </c>
      <c r="I14" s="337"/>
      <c r="J14" s="338" t="s">
        <v>21</v>
      </c>
      <c r="K14" s="339"/>
      <c r="L14" s="335" t="s">
        <v>22</v>
      </c>
      <c r="M14" s="335"/>
      <c r="N14" s="335"/>
      <c r="O14" s="335"/>
      <c r="P14" s="335"/>
      <c r="Q14" s="335"/>
      <c r="R14" s="31" t="s">
        <v>23</v>
      </c>
    </row>
    <row r="15" spans="2:21" ht="15" customHeight="1" thickBot="1">
      <c r="B15" s="366">
        <v>1</v>
      </c>
      <c r="C15" s="96"/>
      <c r="D15" s="235" t="str">
        <f>IF(C15=0,"",VLOOKUP(C15,'Seznam karet'!$B$2:$C$1048,2,0))</f>
        <v/>
      </c>
      <c r="E15" s="235" t="e">
        <f>IF(D15=0,"",VLOOKUP(D15,'[4]Seznam karet'!$B$2:$C$1049,2,0))</f>
        <v>#N/A</v>
      </c>
      <c r="F15" s="235" t="e">
        <f>IF(E15=0,"",VLOOKUP(E15,'[4]Seznam karet'!$B$2:$C$1049,2,0))</f>
        <v>#N/A</v>
      </c>
      <c r="G15" s="235" t="e">
        <f>IF(F15=0,"",VLOOKUP(F15,'[4]Seznam karet'!$B$2:$C$1049,2,0))</f>
        <v>#N/A</v>
      </c>
      <c r="H15" s="235" t="e">
        <f>IF(G15=0,"",VLOOKUP(G15,'[4]Seznam karet'!$B$2:$C$1049,2,0))</f>
        <v>#N/A</v>
      </c>
      <c r="I15" s="236" t="e">
        <f>IF(H15=0,"",VLOOKUP(H15,'[4]Seznam karet'!$B$2:$C$1049,2,0))</f>
        <v>#N/A</v>
      </c>
      <c r="J15" s="409">
        <v>13</v>
      </c>
      <c r="K15" s="410"/>
      <c r="L15" s="96"/>
      <c r="M15" s="235" t="str">
        <f>IF(L15=0,"",VLOOKUP(L15,'Seznam karet'!$B$2:$C$1048,2,0))</f>
        <v/>
      </c>
      <c r="N15" s="235" t="e">
        <f>IF(M15=0,"",VLOOKUP(M15,'[4]Seznam karet'!$B$2:$C$1049,2,0))</f>
        <v>#N/A</v>
      </c>
      <c r="O15" s="235" t="e">
        <f>IF(N15=0,"",VLOOKUP(N15,'[4]Seznam karet'!$B$2:$C$1049,2,0))</f>
        <v>#N/A</v>
      </c>
      <c r="P15" s="235" t="e">
        <f>IF(O15=0,"",VLOOKUP(O15,'[4]Seznam karet'!$B$2:$C$1049,2,0))</f>
        <v>#N/A</v>
      </c>
      <c r="Q15" s="235" t="e">
        <f>IF(P15=0,"",VLOOKUP(P15,'[4]Seznam karet'!$B$2:$C$1049,2,0))</f>
        <v>#N/A</v>
      </c>
      <c r="R15" s="343" t="e">
        <f>IF(Q15=0,"",VLOOKUP(Q15,'[4]Seznam karet'!$B$2:$C$1049,2,0))</f>
        <v>#N/A</v>
      </c>
    </row>
    <row r="16" spans="2:21" ht="33" customHeight="1" thickBot="1">
      <c r="B16" s="365"/>
      <c r="C16" s="404"/>
      <c r="D16" s="405"/>
      <c r="E16" s="405"/>
      <c r="F16" s="405"/>
      <c r="G16" s="406"/>
      <c r="H16" s="407"/>
      <c r="I16" s="408"/>
      <c r="J16" s="402"/>
      <c r="K16" s="403"/>
      <c r="L16" s="404"/>
      <c r="M16" s="405"/>
      <c r="N16" s="405"/>
      <c r="O16" s="405"/>
      <c r="P16" s="405"/>
      <c r="Q16" s="406"/>
      <c r="R16" s="71"/>
    </row>
    <row r="17" spans="2:18" ht="15" customHeight="1" thickBot="1">
      <c r="B17" s="363">
        <v>2</v>
      </c>
      <c r="C17" s="96"/>
      <c r="D17" s="323" t="str">
        <f>IF(C17=0,"",VLOOKUP(C17,'Seznam karet'!$B$2:$C$1048,2,0))</f>
        <v/>
      </c>
      <c r="E17" s="323" t="e">
        <f>IF(D17=0,"",VLOOKUP(D17,'[4]Seznam karet'!$B$2:$C$1049,2,0))</f>
        <v>#N/A</v>
      </c>
      <c r="F17" s="323" t="e">
        <f>IF(E17=0,"",VLOOKUP(E17,'[4]Seznam karet'!$B$2:$C$1049,2,0))</f>
        <v>#N/A</v>
      </c>
      <c r="G17" s="323" t="e">
        <f>IF(F17=0,"",VLOOKUP(F17,'[4]Seznam karet'!$B$2:$C$1049,2,0))</f>
        <v>#N/A</v>
      </c>
      <c r="H17" s="323" t="e">
        <f>IF(G17=0,"",VLOOKUP(G17,'[4]Seznam karet'!$B$2:$C$1049,2,0))</f>
        <v>#N/A</v>
      </c>
      <c r="I17" s="324" t="e">
        <f>IF(H17=0,"",VLOOKUP(H17,'[4]Seznam karet'!$B$2:$C$1049,2,0))</f>
        <v>#N/A</v>
      </c>
      <c r="J17" s="400">
        <v>14</v>
      </c>
      <c r="K17" s="401"/>
      <c r="L17" s="96"/>
      <c r="M17" s="323" t="str">
        <f>IF(L17=0,"",VLOOKUP(L17,'Seznam karet'!$B$2:$C$1048,2,0))</f>
        <v/>
      </c>
      <c r="N17" s="323" t="e">
        <f>IF(M17=0,"",VLOOKUP(M17,'[4]Seznam karet'!$B$2:$C$1049,2,0))</f>
        <v>#N/A</v>
      </c>
      <c r="O17" s="323" t="e">
        <f>IF(N17=0,"",VLOOKUP(N17,'[4]Seznam karet'!$B$2:$C$1049,2,0))</f>
        <v>#N/A</v>
      </c>
      <c r="P17" s="323" t="e">
        <f>IF(O17=0,"",VLOOKUP(O17,'[4]Seznam karet'!$B$2:$C$1049,2,0))</f>
        <v>#N/A</v>
      </c>
      <c r="Q17" s="323" t="e">
        <f>IF(P17=0,"",VLOOKUP(P17,'[4]Seznam karet'!$B$2:$C$1049,2,0))</f>
        <v>#N/A</v>
      </c>
      <c r="R17" s="329" t="e">
        <f>IF(Q17=0,"",VLOOKUP(Q17,'[4]Seznam karet'!$B$2:$C$1049,2,0))</f>
        <v>#N/A</v>
      </c>
    </row>
    <row r="18" spans="2:18" ht="33" customHeight="1" thickBot="1">
      <c r="B18" s="365"/>
      <c r="C18" s="404"/>
      <c r="D18" s="405"/>
      <c r="E18" s="405"/>
      <c r="F18" s="405"/>
      <c r="G18" s="406"/>
      <c r="H18" s="407"/>
      <c r="I18" s="408"/>
      <c r="J18" s="402"/>
      <c r="K18" s="403"/>
      <c r="L18" s="404"/>
      <c r="M18" s="405"/>
      <c r="N18" s="405"/>
      <c r="O18" s="405"/>
      <c r="P18" s="405"/>
      <c r="Q18" s="406"/>
      <c r="R18" s="71"/>
    </row>
    <row r="19" spans="2:18" ht="15" customHeight="1" thickBot="1">
      <c r="B19" s="363">
        <v>3</v>
      </c>
      <c r="C19" s="96"/>
      <c r="D19" s="323" t="str">
        <f>IF(C19=0,"",VLOOKUP(C19,'Seznam karet'!$B$2:$C$1048,2,0))</f>
        <v/>
      </c>
      <c r="E19" s="323" t="e">
        <f>IF(D19=0,"",VLOOKUP(D19,'[4]Seznam karet'!$B$2:$C$1049,2,0))</f>
        <v>#N/A</v>
      </c>
      <c r="F19" s="323" t="e">
        <f>IF(E19=0,"",VLOOKUP(E19,'[4]Seznam karet'!$B$2:$C$1049,2,0))</f>
        <v>#N/A</v>
      </c>
      <c r="G19" s="323" t="e">
        <f>IF(F19=0,"",VLOOKUP(F19,'[4]Seznam karet'!$B$2:$C$1049,2,0))</f>
        <v>#N/A</v>
      </c>
      <c r="H19" s="323" t="e">
        <f>IF(G19=0,"",VLOOKUP(G19,'[4]Seznam karet'!$B$2:$C$1049,2,0))</f>
        <v>#N/A</v>
      </c>
      <c r="I19" s="324" t="e">
        <f>IF(H19=0,"",VLOOKUP(H19,'[4]Seznam karet'!$B$2:$C$1049,2,0))</f>
        <v>#N/A</v>
      </c>
      <c r="J19" s="400">
        <v>15</v>
      </c>
      <c r="K19" s="401"/>
      <c r="L19" s="96"/>
      <c r="M19" s="323" t="str">
        <f>IF(L19=0,"",VLOOKUP(L19,'Seznam karet'!$B$2:$C$1048,2,0))</f>
        <v/>
      </c>
      <c r="N19" s="323" t="e">
        <f>IF(M19=0,"",VLOOKUP(M19,'[4]Seznam karet'!$B$2:$C$1049,2,0))</f>
        <v>#N/A</v>
      </c>
      <c r="O19" s="323" t="e">
        <f>IF(N19=0,"",VLOOKUP(N19,'[4]Seznam karet'!$B$2:$C$1049,2,0))</f>
        <v>#N/A</v>
      </c>
      <c r="P19" s="323" t="e">
        <f>IF(O19=0,"",VLOOKUP(O19,'[4]Seznam karet'!$B$2:$C$1049,2,0))</f>
        <v>#N/A</v>
      </c>
      <c r="Q19" s="323" t="e">
        <f>IF(P19=0,"",VLOOKUP(P19,'[4]Seznam karet'!$B$2:$C$1049,2,0))</f>
        <v>#N/A</v>
      </c>
      <c r="R19" s="329" t="e">
        <f>IF(Q19=0,"",VLOOKUP(Q19,'[4]Seznam karet'!$B$2:$C$1049,2,0))</f>
        <v>#N/A</v>
      </c>
    </row>
    <row r="20" spans="2:18" ht="33" customHeight="1" thickBot="1">
      <c r="B20" s="365"/>
      <c r="C20" s="404"/>
      <c r="D20" s="405"/>
      <c r="E20" s="405"/>
      <c r="F20" s="405"/>
      <c r="G20" s="406"/>
      <c r="H20" s="407"/>
      <c r="I20" s="408"/>
      <c r="J20" s="402"/>
      <c r="K20" s="403"/>
      <c r="L20" s="404"/>
      <c r="M20" s="405"/>
      <c r="N20" s="405"/>
      <c r="O20" s="405"/>
      <c r="P20" s="405"/>
      <c r="Q20" s="406"/>
      <c r="R20" s="71"/>
    </row>
    <row r="21" spans="2:18" ht="15" customHeight="1" thickBot="1">
      <c r="B21" s="363">
        <v>4</v>
      </c>
      <c r="C21" s="96"/>
      <c r="D21" s="323" t="str">
        <f>IF(C21=0,"",VLOOKUP(C21,'Seznam karet'!$B$2:$C$1048,2,0))</f>
        <v/>
      </c>
      <c r="E21" s="323" t="e">
        <f>IF(D21=0,"",VLOOKUP(D21,'[4]Seznam karet'!$B$2:$C$1049,2,0))</f>
        <v>#N/A</v>
      </c>
      <c r="F21" s="323" t="e">
        <f>IF(E21=0,"",VLOOKUP(E21,'[4]Seznam karet'!$B$2:$C$1049,2,0))</f>
        <v>#N/A</v>
      </c>
      <c r="G21" s="323" t="e">
        <f>IF(F21=0,"",VLOOKUP(F21,'[4]Seznam karet'!$B$2:$C$1049,2,0))</f>
        <v>#N/A</v>
      </c>
      <c r="H21" s="323" t="e">
        <f>IF(G21=0,"",VLOOKUP(G21,'[4]Seznam karet'!$B$2:$C$1049,2,0))</f>
        <v>#N/A</v>
      </c>
      <c r="I21" s="324" t="e">
        <f>IF(H21=0,"",VLOOKUP(H21,'[4]Seznam karet'!$B$2:$C$1049,2,0))</f>
        <v>#N/A</v>
      </c>
      <c r="J21" s="400">
        <v>16</v>
      </c>
      <c r="K21" s="401"/>
      <c r="L21" s="96"/>
      <c r="M21" s="323" t="str">
        <f>IF(L21=0,"",VLOOKUP(L21,'Seznam karet'!$B$2:$C$1048,2,0))</f>
        <v/>
      </c>
      <c r="N21" s="323" t="e">
        <f>IF(M21=0,"",VLOOKUP(M21,'[4]Seznam karet'!$B$2:$C$1049,2,0))</f>
        <v>#N/A</v>
      </c>
      <c r="O21" s="323" t="e">
        <f>IF(N21=0,"",VLOOKUP(N21,'[4]Seznam karet'!$B$2:$C$1049,2,0))</f>
        <v>#N/A</v>
      </c>
      <c r="P21" s="323" t="e">
        <f>IF(O21=0,"",VLOOKUP(O21,'[4]Seznam karet'!$B$2:$C$1049,2,0))</f>
        <v>#N/A</v>
      </c>
      <c r="Q21" s="323" t="e">
        <f>IF(P21=0,"",VLOOKUP(P21,'[4]Seznam karet'!$B$2:$C$1049,2,0))</f>
        <v>#N/A</v>
      </c>
      <c r="R21" s="329" t="e">
        <f>IF(Q21=0,"",VLOOKUP(Q21,'[4]Seznam karet'!$B$2:$C$1049,2,0))</f>
        <v>#N/A</v>
      </c>
    </row>
    <row r="22" spans="2:18" ht="33" customHeight="1" thickBot="1">
      <c r="B22" s="365"/>
      <c r="C22" s="404"/>
      <c r="D22" s="405"/>
      <c r="E22" s="405"/>
      <c r="F22" s="405"/>
      <c r="G22" s="406"/>
      <c r="H22" s="407"/>
      <c r="I22" s="408"/>
      <c r="J22" s="402"/>
      <c r="K22" s="403"/>
      <c r="L22" s="404"/>
      <c r="M22" s="405"/>
      <c r="N22" s="405"/>
      <c r="O22" s="405"/>
      <c r="P22" s="405"/>
      <c r="Q22" s="406"/>
      <c r="R22" s="71"/>
    </row>
    <row r="23" spans="2:18" ht="15" customHeight="1" thickBot="1">
      <c r="B23" s="363">
        <v>5</v>
      </c>
      <c r="C23" s="96"/>
      <c r="D23" s="323" t="str">
        <f>IF(C23=0,"",VLOOKUP(C23,'Seznam karet'!$B$2:$C$1048,2,0))</f>
        <v/>
      </c>
      <c r="E23" s="323" t="e">
        <f>IF(D23=0,"",VLOOKUP(D23,'[4]Seznam karet'!$B$2:$C$1049,2,0))</f>
        <v>#N/A</v>
      </c>
      <c r="F23" s="323" t="e">
        <f>IF(E23=0,"",VLOOKUP(E23,'[4]Seznam karet'!$B$2:$C$1049,2,0))</f>
        <v>#N/A</v>
      </c>
      <c r="G23" s="323" t="e">
        <f>IF(F23=0,"",VLOOKUP(F23,'[4]Seznam karet'!$B$2:$C$1049,2,0))</f>
        <v>#N/A</v>
      </c>
      <c r="H23" s="323" t="e">
        <f>IF(G23=0,"",VLOOKUP(G23,'[4]Seznam karet'!$B$2:$C$1049,2,0))</f>
        <v>#N/A</v>
      </c>
      <c r="I23" s="324" t="e">
        <f>IF(H23=0,"",VLOOKUP(H23,'[4]Seznam karet'!$B$2:$C$1049,2,0))</f>
        <v>#N/A</v>
      </c>
      <c r="J23" s="400">
        <v>17</v>
      </c>
      <c r="K23" s="401"/>
      <c r="L23" s="96"/>
      <c r="M23" s="323" t="str">
        <f>IF(L23=0,"",VLOOKUP(L23,'Seznam karet'!$B$2:$C$1048,2,0))</f>
        <v/>
      </c>
      <c r="N23" s="323" t="e">
        <f>IF(M23=0,"",VLOOKUP(M23,'[4]Seznam karet'!$B$2:$C$1049,2,0))</f>
        <v>#N/A</v>
      </c>
      <c r="O23" s="323" t="e">
        <f>IF(N23=0,"",VLOOKUP(N23,'[4]Seznam karet'!$B$2:$C$1049,2,0))</f>
        <v>#N/A</v>
      </c>
      <c r="P23" s="323" t="e">
        <f>IF(O23=0,"",VLOOKUP(O23,'[4]Seznam karet'!$B$2:$C$1049,2,0))</f>
        <v>#N/A</v>
      </c>
      <c r="Q23" s="323" t="e">
        <f>IF(P23=0,"",VLOOKUP(P23,'[4]Seznam karet'!$B$2:$C$1049,2,0))</f>
        <v>#N/A</v>
      </c>
      <c r="R23" s="329" t="e">
        <f>IF(Q23=0,"",VLOOKUP(Q23,'[4]Seznam karet'!$B$2:$C$1049,2,0))</f>
        <v>#N/A</v>
      </c>
    </row>
    <row r="24" spans="2:18" ht="33" customHeight="1" thickBot="1">
      <c r="B24" s="365"/>
      <c r="C24" s="404"/>
      <c r="D24" s="405"/>
      <c r="E24" s="405"/>
      <c r="F24" s="405"/>
      <c r="G24" s="406"/>
      <c r="H24" s="407"/>
      <c r="I24" s="408"/>
      <c r="J24" s="402"/>
      <c r="K24" s="403"/>
      <c r="L24" s="404"/>
      <c r="M24" s="405"/>
      <c r="N24" s="405"/>
      <c r="O24" s="405"/>
      <c r="P24" s="405"/>
      <c r="Q24" s="406"/>
      <c r="R24" s="71"/>
    </row>
    <row r="25" spans="2:18" ht="15" customHeight="1" thickBot="1">
      <c r="B25" s="363">
        <v>6</v>
      </c>
      <c r="C25" s="96"/>
      <c r="D25" s="323" t="str">
        <f>IF(C25=0,"",VLOOKUP(C25,'Seznam karet'!$B$2:$C$1048,2,0))</f>
        <v/>
      </c>
      <c r="E25" s="323" t="e">
        <f>IF(D25=0,"",VLOOKUP(D25,'[4]Seznam karet'!$B$2:$C$1049,2,0))</f>
        <v>#N/A</v>
      </c>
      <c r="F25" s="323" t="e">
        <f>IF(E25=0,"",VLOOKUP(E25,'[4]Seznam karet'!$B$2:$C$1049,2,0))</f>
        <v>#N/A</v>
      </c>
      <c r="G25" s="323" t="e">
        <f>IF(F25=0,"",VLOOKUP(F25,'[4]Seznam karet'!$B$2:$C$1049,2,0))</f>
        <v>#N/A</v>
      </c>
      <c r="H25" s="323" t="e">
        <f>IF(G25=0,"",VLOOKUP(G25,'[4]Seznam karet'!$B$2:$C$1049,2,0))</f>
        <v>#N/A</v>
      </c>
      <c r="I25" s="324" t="e">
        <f>IF(H25=0,"",VLOOKUP(H25,'[4]Seznam karet'!$B$2:$C$1049,2,0))</f>
        <v>#N/A</v>
      </c>
      <c r="J25" s="400">
        <v>18</v>
      </c>
      <c r="K25" s="401"/>
      <c r="L25" s="112"/>
      <c r="M25" s="323" t="str">
        <f>IF(L25=0,"",VLOOKUP(L25,'Seznam karet'!$B$2:$C$1048,2,0))</f>
        <v/>
      </c>
      <c r="N25" s="323" t="e">
        <f>IF(M25=0,"",VLOOKUP(M25,'[4]Seznam karet'!$B$2:$C$1049,2,0))</f>
        <v>#N/A</v>
      </c>
      <c r="O25" s="323" t="e">
        <f>IF(N25=0,"",VLOOKUP(N25,'[4]Seznam karet'!$B$2:$C$1049,2,0))</f>
        <v>#N/A</v>
      </c>
      <c r="P25" s="323" t="e">
        <f>IF(O25=0,"",VLOOKUP(O25,'[4]Seznam karet'!$B$2:$C$1049,2,0))</f>
        <v>#N/A</v>
      </c>
      <c r="Q25" s="323" t="e">
        <f>IF(P25=0,"",VLOOKUP(P25,'[4]Seznam karet'!$B$2:$C$1049,2,0))</f>
        <v>#N/A</v>
      </c>
      <c r="R25" s="329" t="e">
        <f>IF(Q25=0,"",VLOOKUP(Q25,'[4]Seznam karet'!$B$2:$C$1049,2,0))</f>
        <v>#N/A</v>
      </c>
    </row>
    <row r="26" spans="2:18" ht="33" customHeight="1" thickBot="1">
      <c r="B26" s="365"/>
      <c r="C26" s="404"/>
      <c r="D26" s="405"/>
      <c r="E26" s="405"/>
      <c r="F26" s="405"/>
      <c r="G26" s="406"/>
      <c r="H26" s="407"/>
      <c r="I26" s="408"/>
      <c r="J26" s="402"/>
      <c r="K26" s="403"/>
      <c r="L26" s="404"/>
      <c r="M26" s="405"/>
      <c r="N26" s="405"/>
      <c r="O26" s="405"/>
      <c r="P26" s="405"/>
      <c r="Q26" s="406"/>
      <c r="R26" s="71"/>
    </row>
    <row r="27" spans="2:18" ht="15" customHeight="1" thickBot="1">
      <c r="B27" s="363">
        <v>7</v>
      </c>
      <c r="C27" s="96"/>
      <c r="D27" s="323" t="str">
        <f>IF(C27=0,"",VLOOKUP(C27,'Seznam karet'!$B$2:$C$1048,2,0))</f>
        <v/>
      </c>
      <c r="E27" s="323" t="e">
        <f>IF(D27=0,"",VLOOKUP(D27,'[4]Seznam karet'!$B$2:$C$1049,2,0))</f>
        <v>#N/A</v>
      </c>
      <c r="F27" s="323" t="e">
        <f>IF(E27=0,"",VLOOKUP(E27,'[4]Seznam karet'!$B$2:$C$1049,2,0))</f>
        <v>#N/A</v>
      </c>
      <c r="G27" s="323" t="e">
        <f>IF(F27=0,"",VLOOKUP(F27,'[4]Seznam karet'!$B$2:$C$1049,2,0))</f>
        <v>#N/A</v>
      </c>
      <c r="H27" s="323" t="e">
        <f>IF(G27=0,"",VLOOKUP(G27,'[4]Seznam karet'!$B$2:$C$1049,2,0))</f>
        <v>#N/A</v>
      </c>
      <c r="I27" s="324" t="e">
        <f>IF(H27=0,"",VLOOKUP(H27,'[4]Seznam karet'!$B$2:$C$1049,2,0))</f>
        <v>#N/A</v>
      </c>
      <c r="J27" s="400">
        <v>19</v>
      </c>
      <c r="K27" s="401"/>
      <c r="L27" s="96"/>
      <c r="M27" s="323" t="str">
        <f>IF(L27=0,"",VLOOKUP(L27,'Seznam karet'!$B$2:$C$1048,2,0))</f>
        <v/>
      </c>
      <c r="N27" s="323" t="e">
        <f>IF(M27=0,"",VLOOKUP(M27,'[4]Seznam karet'!$B$2:$C$1049,2,0))</f>
        <v>#N/A</v>
      </c>
      <c r="O27" s="323" t="e">
        <f>IF(N27=0,"",VLOOKUP(N27,'[4]Seznam karet'!$B$2:$C$1049,2,0))</f>
        <v>#N/A</v>
      </c>
      <c r="P27" s="323" t="e">
        <f>IF(O27=0,"",VLOOKUP(O27,'[4]Seznam karet'!$B$2:$C$1049,2,0))</f>
        <v>#N/A</v>
      </c>
      <c r="Q27" s="323" t="e">
        <f>IF(P27=0,"",VLOOKUP(P27,'[4]Seznam karet'!$B$2:$C$1049,2,0))</f>
        <v>#N/A</v>
      </c>
      <c r="R27" s="329" t="e">
        <f>IF(Q27=0,"",VLOOKUP(Q27,'[4]Seznam karet'!$B$2:$C$1049,2,0))</f>
        <v>#N/A</v>
      </c>
    </row>
    <row r="28" spans="2:18" ht="33" customHeight="1" thickBot="1">
      <c r="B28" s="365"/>
      <c r="C28" s="404"/>
      <c r="D28" s="405"/>
      <c r="E28" s="405"/>
      <c r="F28" s="405"/>
      <c r="G28" s="406"/>
      <c r="H28" s="407"/>
      <c r="I28" s="408"/>
      <c r="J28" s="402"/>
      <c r="K28" s="403"/>
      <c r="L28" s="404"/>
      <c r="M28" s="405"/>
      <c r="N28" s="405"/>
      <c r="O28" s="405"/>
      <c r="P28" s="405"/>
      <c r="Q28" s="406"/>
      <c r="R28" s="71"/>
    </row>
    <row r="29" spans="2:18" ht="15" customHeight="1" thickBot="1">
      <c r="B29" s="363">
        <v>8</v>
      </c>
      <c r="C29" s="96"/>
      <c r="D29" s="323" t="str">
        <f>IF(C29=0,"",VLOOKUP(C29,'Seznam karet'!$B$2:$C$1048,2,0))</f>
        <v/>
      </c>
      <c r="E29" s="323" t="e">
        <f>IF(D29=0,"",VLOOKUP(D29,'[4]Seznam karet'!$B$2:$C$1049,2,0))</f>
        <v>#N/A</v>
      </c>
      <c r="F29" s="323" t="e">
        <f>IF(E29=0,"",VLOOKUP(E29,'[4]Seznam karet'!$B$2:$C$1049,2,0))</f>
        <v>#N/A</v>
      </c>
      <c r="G29" s="323" t="e">
        <f>IF(F29=0,"",VLOOKUP(F29,'[4]Seznam karet'!$B$2:$C$1049,2,0))</f>
        <v>#N/A</v>
      </c>
      <c r="H29" s="323" t="e">
        <f>IF(G29=0,"",VLOOKUP(G29,'[4]Seznam karet'!$B$2:$C$1049,2,0))</f>
        <v>#N/A</v>
      </c>
      <c r="I29" s="324" t="e">
        <f>IF(H29=0,"",VLOOKUP(H29,'[4]Seznam karet'!$B$2:$C$1049,2,0))</f>
        <v>#N/A</v>
      </c>
      <c r="J29" s="400">
        <v>20</v>
      </c>
      <c r="K29" s="401"/>
      <c r="L29" s="96"/>
      <c r="M29" s="323" t="str">
        <f>IF(L29=0,"",VLOOKUP(L29,'Seznam karet'!$B$2:$C$1048,2,0))</f>
        <v/>
      </c>
      <c r="N29" s="323" t="e">
        <f>IF(M29=0,"",VLOOKUP(M29,'[4]Seznam karet'!$B$2:$C$1049,2,0))</f>
        <v>#N/A</v>
      </c>
      <c r="O29" s="323" t="e">
        <f>IF(N29=0,"",VLOOKUP(N29,'[4]Seznam karet'!$B$2:$C$1049,2,0))</f>
        <v>#N/A</v>
      </c>
      <c r="P29" s="323" t="e">
        <f>IF(O29=0,"",VLOOKUP(O29,'[4]Seznam karet'!$B$2:$C$1049,2,0))</f>
        <v>#N/A</v>
      </c>
      <c r="Q29" s="323" t="e">
        <f>IF(P29=0,"",VLOOKUP(P29,'[4]Seznam karet'!$B$2:$C$1049,2,0))</f>
        <v>#N/A</v>
      </c>
      <c r="R29" s="329" t="e">
        <f>IF(Q29=0,"",VLOOKUP(Q29,'[4]Seznam karet'!$B$2:$C$1049,2,0))</f>
        <v>#N/A</v>
      </c>
    </row>
    <row r="30" spans="2:18" ht="33" customHeight="1" thickBot="1">
      <c r="B30" s="365"/>
      <c r="C30" s="404"/>
      <c r="D30" s="405"/>
      <c r="E30" s="405"/>
      <c r="F30" s="405"/>
      <c r="G30" s="406"/>
      <c r="H30" s="407"/>
      <c r="I30" s="408"/>
      <c r="J30" s="402"/>
      <c r="K30" s="403"/>
      <c r="L30" s="404"/>
      <c r="M30" s="405"/>
      <c r="N30" s="405"/>
      <c r="O30" s="405"/>
      <c r="P30" s="405"/>
      <c r="Q30" s="406"/>
      <c r="R30" s="71"/>
    </row>
    <row r="31" spans="2:18" ht="15" customHeight="1" thickBot="1">
      <c r="B31" s="363">
        <v>9</v>
      </c>
      <c r="C31" s="96"/>
      <c r="D31" s="323" t="str">
        <f>IF(C31=0,"",VLOOKUP(C31,'Seznam karet'!$B$2:$C$1048,2,0))</f>
        <v/>
      </c>
      <c r="E31" s="323" t="e">
        <f>IF(D31=0,"",VLOOKUP(D31,'[4]Seznam karet'!$B$2:$C$1049,2,0))</f>
        <v>#N/A</v>
      </c>
      <c r="F31" s="323" t="e">
        <f>IF(E31=0,"",VLOOKUP(E31,'[4]Seznam karet'!$B$2:$C$1049,2,0))</f>
        <v>#N/A</v>
      </c>
      <c r="G31" s="323" t="e">
        <f>IF(F31=0,"",VLOOKUP(F31,'[4]Seznam karet'!$B$2:$C$1049,2,0))</f>
        <v>#N/A</v>
      </c>
      <c r="H31" s="323" t="e">
        <f>IF(G31=0,"",VLOOKUP(G31,'[4]Seznam karet'!$B$2:$C$1049,2,0))</f>
        <v>#N/A</v>
      </c>
      <c r="I31" s="324" t="e">
        <f>IF(H31=0,"",VLOOKUP(H31,'[4]Seznam karet'!$B$2:$C$1049,2,0))</f>
        <v>#N/A</v>
      </c>
      <c r="J31" s="400">
        <v>21</v>
      </c>
      <c r="K31" s="401"/>
      <c r="L31" s="96"/>
      <c r="M31" s="323" t="str">
        <f>IF(L31=0,"",VLOOKUP(L31,'Seznam karet'!$B$2:$C$1048,2,0))</f>
        <v/>
      </c>
      <c r="N31" s="323" t="e">
        <f>IF(M31=0,"",VLOOKUP(M31,'[4]Seznam karet'!$B$2:$C$1049,2,0))</f>
        <v>#N/A</v>
      </c>
      <c r="O31" s="323" t="e">
        <f>IF(N31=0,"",VLOOKUP(N31,'[4]Seznam karet'!$B$2:$C$1049,2,0))</f>
        <v>#N/A</v>
      </c>
      <c r="P31" s="323" t="e">
        <f>IF(O31=0,"",VLOOKUP(O31,'[4]Seznam karet'!$B$2:$C$1049,2,0))</f>
        <v>#N/A</v>
      </c>
      <c r="Q31" s="323" t="e">
        <f>IF(P31=0,"",VLOOKUP(P31,'[4]Seznam karet'!$B$2:$C$1049,2,0))</f>
        <v>#N/A</v>
      </c>
      <c r="R31" s="329" t="e">
        <f>IF(Q31=0,"",VLOOKUP(Q31,'[4]Seznam karet'!$B$2:$C$1049,2,0))</f>
        <v>#N/A</v>
      </c>
    </row>
    <row r="32" spans="2:18" ht="33" customHeight="1" thickBot="1">
      <c r="B32" s="365"/>
      <c r="C32" s="404"/>
      <c r="D32" s="405"/>
      <c r="E32" s="405"/>
      <c r="F32" s="405"/>
      <c r="G32" s="406"/>
      <c r="H32" s="407"/>
      <c r="I32" s="408"/>
      <c r="J32" s="402"/>
      <c r="K32" s="403"/>
      <c r="L32" s="404"/>
      <c r="M32" s="405"/>
      <c r="N32" s="405"/>
      <c r="O32" s="405"/>
      <c r="P32" s="405"/>
      <c r="Q32" s="406"/>
      <c r="R32" s="71"/>
    </row>
    <row r="33" spans="2:18" ht="15" customHeight="1" thickBot="1">
      <c r="B33" s="363">
        <v>10</v>
      </c>
      <c r="C33" s="96"/>
      <c r="D33" s="323" t="str">
        <f>IF(C33=0,"",VLOOKUP(C33,'Seznam karet'!$B$2:$C$1048,2,0))</f>
        <v/>
      </c>
      <c r="E33" s="323" t="e">
        <f>IF(D33=0,"",VLOOKUP(D33,'[4]Seznam karet'!$B$2:$C$1049,2,0))</f>
        <v>#N/A</v>
      </c>
      <c r="F33" s="323" t="e">
        <f>IF(E33=0,"",VLOOKUP(E33,'[4]Seznam karet'!$B$2:$C$1049,2,0))</f>
        <v>#N/A</v>
      </c>
      <c r="G33" s="323" t="e">
        <f>IF(F33=0,"",VLOOKUP(F33,'[4]Seznam karet'!$B$2:$C$1049,2,0))</f>
        <v>#N/A</v>
      </c>
      <c r="H33" s="323" t="e">
        <f>IF(G33=0,"",VLOOKUP(G33,'[4]Seznam karet'!$B$2:$C$1049,2,0))</f>
        <v>#N/A</v>
      </c>
      <c r="I33" s="324" t="e">
        <f>IF(H33=0,"",VLOOKUP(H33,'[4]Seznam karet'!$B$2:$C$1049,2,0))</f>
        <v>#N/A</v>
      </c>
      <c r="J33" s="400">
        <v>22</v>
      </c>
      <c r="K33" s="401"/>
      <c r="L33" s="96"/>
      <c r="M33" s="323" t="str">
        <f>IF(L33=0,"",VLOOKUP(L33,'Seznam karet'!$B$2:$C$1048,2,0))</f>
        <v/>
      </c>
      <c r="N33" s="323" t="e">
        <f>IF(M33=0,"",VLOOKUP(M33,'[4]Seznam karet'!$B$2:$C$1049,2,0))</f>
        <v>#N/A</v>
      </c>
      <c r="O33" s="323" t="e">
        <f>IF(N33=0,"",VLOOKUP(N33,'[4]Seznam karet'!$B$2:$C$1049,2,0))</f>
        <v>#N/A</v>
      </c>
      <c r="P33" s="323" t="e">
        <f>IF(O33=0,"",VLOOKUP(O33,'[4]Seznam karet'!$B$2:$C$1049,2,0))</f>
        <v>#N/A</v>
      </c>
      <c r="Q33" s="323" t="e">
        <f>IF(P33=0,"",VLOOKUP(P33,'[4]Seznam karet'!$B$2:$C$1049,2,0))</f>
        <v>#N/A</v>
      </c>
      <c r="R33" s="329" t="e">
        <f>IF(Q33=0,"",VLOOKUP(Q33,'[4]Seznam karet'!$B$2:$C$1049,2,0))</f>
        <v>#N/A</v>
      </c>
    </row>
    <row r="34" spans="2:18" ht="33" customHeight="1" thickBot="1">
      <c r="B34" s="365"/>
      <c r="C34" s="404"/>
      <c r="D34" s="405"/>
      <c r="E34" s="405"/>
      <c r="F34" s="405"/>
      <c r="G34" s="406"/>
      <c r="H34" s="407"/>
      <c r="I34" s="408"/>
      <c r="J34" s="402"/>
      <c r="K34" s="403"/>
      <c r="L34" s="404"/>
      <c r="M34" s="405"/>
      <c r="N34" s="405"/>
      <c r="O34" s="405"/>
      <c r="P34" s="405"/>
      <c r="Q34" s="406"/>
      <c r="R34" s="71"/>
    </row>
    <row r="35" spans="2:18" ht="15" customHeight="1" thickBot="1">
      <c r="B35" s="363">
        <v>11</v>
      </c>
      <c r="C35" s="96"/>
      <c r="D35" s="323" t="str">
        <f>IF(C35=0,"",VLOOKUP(C35,'Seznam karet'!$B$2:$C$1048,2,0))</f>
        <v/>
      </c>
      <c r="E35" s="323" t="e">
        <f>IF(D35=0,"",VLOOKUP(D35,'[4]Seznam karet'!$B$2:$C$1049,2,0))</f>
        <v>#N/A</v>
      </c>
      <c r="F35" s="323" t="e">
        <f>IF(E35=0,"",VLOOKUP(E35,'[4]Seznam karet'!$B$2:$C$1049,2,0))</f>
        <v>#N/A</v>
      </c>
      <c r="G35" s="323" t="e">
        <f>IF(F35=0,"",VLOOKUP(F35,'[4]Seznam karet'!$B$2:$C$1049,2,0))</f>
        <v>#N/A</v>
      </c>
      <c r="H35" s="323" t="e">
        <f>IF(G35=0,"",VLOOKUP(G35,'[4]Seznam karet'!$B$2:$C$1049,2,0))</f>
        <v>#N/A</v>
      </c>
      <c r="I35" s="324" t="e">
        <f>IF(H35=0,"",VLOOKUP(H35,'[4]Seznam karet'!$B$2:$C$1049,2,0))</f>
        <v>#N/A</v>
      </c>
      <c r="J35" s="400">
        <v>23</v>
      </c>
      <c r="K35" s="401"/>
      <c r="L35" s="96"/>
      <c r="M35" s="323" t="str">
        <f>IF(L35=0,"",VLOOKUP(L35,'Seznam karet'!$B$2:$C$1048,2,0))</f>
        <v/>
      </c>
      <c r="N35" s="323" t="e">
        <f>IF(M35=0,"",VLOOKUP(M35,'[4]Seznam karet'!$B$2:$C$1049,2,0))</f>
        <v>#N/A</v>
      </c>
      <c r="O35" s="323" t="e">
        <f>IF(N35=0,"",VLOOKUP(N35,'[4]Seznam karet'!$B$2:$C$1049,2,0))</f>
        <v>#N/A</v>
      </c>
      <c r="P35" s="323" t="e">
        <f>IF(O35=0,"",VLOOKUP(O35,'[4]Seznam karet'!$B$2:$C$1049,2,0))</f>
        <v>#N/A</v>
      </c>
      <c r="Q35" s="323" t="e">
        <f>IF(P35=0,"",VLOOKUP(P35,'[4]Seznam karet'!$B$2:$C$1049,2,0))</f>
        <v>#N/A</v>
      </c>
      <c r="R35" s="329" t="e">
        <f>IF(Q35=0,"",VLOOKUP(Q35,'[4]Seznam karet'!$B$2:$C$1049,2,0))</f>
        <v>#N/A</v>
      </c>
    </row>
    <row r="36" spans="2:18" ht="33" customHeight="1" thickBot="1">
      <c r="B36" s="365"/>
      <c r="C36" s="404"/>
      <c r="D36" s="405"/>
      <c r="E36" s="405"/>
      <c r="F36" s="405"/>
      <c r="G36" s="406"/>
      <c r="H36" s="407"/>
      <c r="I36" s="408"/>
      <c r="J36" s="402"/>
      <c r="K36" s="403"/>
      <c r="L36" s="404"/>
      <c r="M36" s="405"/>
      <c r="N36" s="405"/>
      <c r="O36" s="405"/>
      <c r="P36" s="405"/>
      <c r="Q36" s="406"/>
      <c r="R36" s="71"/>
    </row>
    <row r="37" spans="2:18" ht="15" customHeight="1" thickBot="1">
      <c r="B37" s="363">
        <v>12</v>
      </c>
      <c r="C37" s="96"/>
      <c r="D37" s="310" t="str">
        <f>IF(C37=0,"",VLOOKUP(C37,'Seznam karet'!$B$2:$C$1048,2,0))</f>
        <v/>
      </c>
      <c r="E37" s="310" t="e">
        <f>IF(D37=0,"",VLOOKUP(D37,'[4]Seznam karet'!$B$2:$C$1049,2,0))</f>
        <v>#N/A</v>
      </c>
      <c r="F37" s="310" t="e">
        <f>IF(E37=0,"",VLOOKUP(E37,'[4]Seznam karet'!$B$2:$C$1049,2,0))</f>
        <v>#N/A</v>
      </c>
      <c r="G37" s="310" t="e">
        <f>IF(F37=0,"",VLOOKUP(F37,'[4]Seznam karet'!$B$2:$C$1049,2,0))</f>
        <v>#N/A</v>
      </c>
      <c r="H37" s="310" t="e">
        <f>IF(G37=0,"",VLOOKUP(G37,'[4]Seznam karet'!$B$2:$C$1049,2,0))</f>
        <v>#N/A</v>
      </c>
      <c r="I37" s="311" t="e">
        <f>IF(H37=0,"",VLOOKUP(H37,'[4]Seznam karet'!$B$2:$C$1049,2,0))</f>
        <v>#N/A</v>
      </c>
      <c r="J37" s="391">
        <v>24</v>
      </c>
      <c r="K37" s="392"/>
      <c r="L37" s="96"/>
      <c r="M37" s="310" t="str">
        <f>IF(L37=0,"",VLOOKUP(L37,'Seznam karet'!$B$2:$C$1048,2,0))</f>
        <v/>
      </c>
      <c r="N37" s="310" t="e">
        <f>IF(M37=0,"",VLOOKUP(M37,'[4]Seznam karet'!$B$2:$C$1049,2,0))</f>
        <v>#N/A</v>
      </c>
      <c r="O37" s="310" t="e">
        <f>IF(N37=0,"",VLOOKUP(N37,'[4]Seznam karet'!$B$2:$C$1049,2,0))</f>
        <v>#N/A</v>
      </c>
      <c r="P37" s="310" t="e">
        <f>IF(O37=0,"",VLOOKUP(O37,'[4]Seznam karet'!$B$2:$C$1049,2,0))</f>
        <v>#N/A</v>
      </c>
      <c r="Q37" s="310" t="e">
        <f>IF(P37=0,"",VLOOKUP(P37,'[4]Seznam karet'!$B$2:$C$1049,2,0))</f>
        <v>#N/A</v>
      </c>
      <c r="R37" s="316" t="e">
        <f>IF(Q37=0,"",VLOOKUP(Q37,'[4]Seznam karet'!$B$2:$C$1049,2,0))</f>
        <v>#N/A</v>
      </c>
    </row>
    <row r="38" spans="2:18" ht="33" customHeight="1" thickBot="1">
      <c r="B38" s="364"/>
      <c r="C38" s="395"/>
      <c r="D38" s="396"/>
      <c r="E38" s="396"/>
      <c r="F38" s="396"/>
      <c r="G38" s="397"/>
      <c r="H38" s="398"/>
      <c r="I38" s="399"/>
      <c r="J38" s="393"/>
      <c r="K38" s="394"/>
      <c r="L38" s="395"/>
      <c r="M38" s="396"/>
      <c r="N38" s="396"/>
      <c r="O38" s="396"/>
      <c r="P38" s="396"/>
      <c r="Q38" s="397"/>
      <c r="R38" s="72"/>
    </row>
    <row r="39" spans="2:18" ht="42" customHeight="1" thickBot="1">
      <c r="B39" s="286" t="s">
        <v>24</v>
      </c>
      <c r="C39" s="287"/>
      <c r="D39" s="287"/>
      <c r="E39" s="288"/>
      <c r="F39" s="286" t="s">
        <v>25</v>
      </c>
      <c r="G39" s="287"/>
      <c r="H39" s="287"/>
      <c r="I39" s="288"/>
      <c r="J39" s="286" t="s">
        <v>26</v>
      </c>
      <c r="K39" s="287"/>
      <c r="L39" s="287"/>
      <c r="M39" s="287"/>
      <c r="N39" s="288"/>
      <c r="O39" s="289" t="s">
        <v>27</v>
      </c>
      <c r="P39" s="290"/>
      <c r="Q39" s="290"/>
      <c r="R39" s="291"/>
    </row>
    <row r="40" spans="2:18" ht="6" customHeight="1" thickBot="1"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</row>
    <row r="41" spans="2:18" ht="15.75" thickTop="1">
      <c r="B41" s="293" t="s">
        <v>28</v>
      </c>
      <c r="C41" s="294"/>
      <c r="D41" s="294"/>
      <c r="E41" s="297" t="s">
        <v>29</v>
      </c>
      <c r="F41" s="298"/>
      <c r="G41" s="301" t="s">
        <v>30</v>
      </c>
      <c r="H41" s="301"/>
      <c r="I41" s="301"/>
      <c r="J41" s="301"/>
      <c r="K41" s="302"/>
      <c r="L41" s="303"/>
      <c r="M41" s="303"/>
      <c r="N41" s="303"/>
      <c r="O41" s="303"/>
      <c r="P41" s="303"/>
      <c r="Q41" s="303"/>
      <c r="R41" s="304"/>
    </row>
    <row r="42" spans="2:18" ht="27.75" customHeight="1" thickBot="1">
      <c r="B42" s="295"/>
      <c r="C42" s="296"/>
      <c r="D42" s="296"/>
      <c r="E42" s="299"/>
      <c r="F42" s="300"/>
      <c r="G42" s="287"/>
      <c r="H42" s="287"/>
      <c r="I42" s="287"/>
      <c r="J42" s="287"/>
      <c r="K42" s="305"/>
      <c r="L42" s="306"/>
      <c r="M42" s="306"/>
      <c r="N42" s="306"/>
      <c r="O42" s="306"/>
      <c r="P42" s="306"/>
      <c r="Q42" s="306"/>
      <c r="R42" s="307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"/>
  <dimension ref="B1:R43"/>
  <sheetViews>
    <sheetView showZeros="0" zoomScale="90" zoomScaleNormal="90" workbookViewId="0">
      <selection activeCell="L28" sqref="L28:Q28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2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2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1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L36:Q36"/>
    <mergeCell ref="C38:G38"/>
    <mergeCell ref="H38:I38"/>
    <mergeCell ref="L38:Q38"/>
    <mergeCell ref="B31:B32"/>
    <mergeCell ref="D31:I31"/>
    <mergeCell ref="J31:K32"/>
    <mergeCell ref="M31:R31"/>
    <mergeCell ref="B33:B34"/>
    <mergeCell ref="D33:I33"/>
    <mergeCell ref="J33:K34"/>
    <mergeCell ref="M33:R33"/>
    <mergeCell ref="B35:B36"/>
    <mergeCell ref="D35:I35"/>
    <mergeCell ref="J35:K36"/>
    <mergeCell ref="M35:R35"/>
    <mergeCell ref="B37:B38"/>
    <mergeCell ref="D37:I37"/>
    <mergeCell ref="J37:K38"/>
    <mergeCell ref="M37:R37"/>
    <mergeCell ref="C36:G36"/>
    <mergeCell ref="H36:I36"/>
    <mergeCell ref="H26:I26"/>
    <mergeCell ref="L26:Q26"/>
    <mergeCell ref="C28:G28"/>
    <mergeCell ref="H28:I28"/>
    <mergeCell ref="B23:B24"/>
    <mergeCell ref="D23:I23"/>
    <mergeCell ref="J23:K24"/>
    <mergeCell ref="M23:R23"/>
    <mergeCell ref="B25:B26"/>
    <mergeCell ref="D25:I25"/>
    <mergeCell ref="J25:K26"/>
    <mergeCell ref="M25:R25"/>
    <mergeCell ref="C24:G24"/>
    <mergeCell ref="H24:I24"/>
    <mergeCell ref="B27:B28"/>
    <mergeCell ref="D27:I27"/>
    <mergeCell ref="J27:K28"/>
    <mergeCell ref="M27:R27"/>
    <mergeCell ref="B29:B30"/>
    <mergeCell ref="D29:I29"/>
    <mergeCell ref="J29:K30"/>
    <mergeCell ref="M29:R29"/>
    <mergeCell ref="J14:K14"/>
    <mergeCell ref="L14:Q14"/>
    <mergeCell ref="B15:B16"/>
    <mergeCell ref="D15:I15"/>
    <mergeCell ref="J15:K16"/>
    <mergeCell ref="C16:G16"/>
    <mergeCell ref="B19:B20"/>
    <mergeCell ref="D19:I19"/>
    <mergeCell ref="J19:K20"/>
    <mergeCell ref="M19:R19"/>
    <mergeCell ref="B21:B22"/>
    <mergeCell ref="D21:I21"/>
    <mergeCell ref="J21:K22"/>
    <mergeCell ref="M21:R21"/>
    <mergeCell ref="L20:Q20"/>
    <mergeCell ref="C22:G22"/>
    <mergeCell ref="H22:I22"/>
    <mergeCell ref="L22:Q22"/>
    <mergeCell ref="L24:Q24"/>
    <mergeCell ref="C26:G26"/>
    <mergeCell ref="D6:I6"/>
    <mergeCell ref="K6:L6"/>
    <mergeCell ref="M15:R15"/>
    <mergeCell ref="B17:B18"/>
    <mergeCell ref="D17:I17"/>
    <mergeCell ref="J17:K18"/>
    <mergeCell ref="M17:R17"/>
    <mergeCell ref="C14:G14"/>
    <mergeCell ref="H14:I14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C2:Q2"/>
    <mergeCell ref="B4:C4"/>
    <mergeCell ref="D4:I4"/>
    <mergeCell ref="K4:L4"/>
    <mergeCell ref="N4:P4"/>
    <mergeCell ref="B8:C8"/>
    <mergeCell ref="C34:G34"/>
    <mergeCell ref="H34:I34"/>
    <mergeCell ref="L34:Q34"/>
    <mergeCell ref="H16:I16"/>
    <mergeCell ref="L16:Q16"/>
    <mergeCell ref="C18:G18"/>
    <mergeCell ref="H18:I18"/>
    <mergeCell ref="L18:Q18"/>
    <mergeCell ref="C20:G20"/>
    <mergeCell ref="H20:I20"/>
    <mergeCell ref="L28:Q28"/>
    <mergeCell ref="C30:G30"/>
    <mergeCell ref="H30:I30"/>
    <mergeCell ref="L30:Q30"/>
    <mergeCell ref="C32:G32"/>
    <mergeCell ref="H32:I32"/>
    <mergeCell ref="L32:Q32"/>
    <mergeCell ref="B6:C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M29" sqref="M29:R29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5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6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7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8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9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K8" sqref="K8:L8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10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R34" sqref="R34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11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2" sqref="L32:Q32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12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R30" sqref="R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13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28" sqref="L28:Q28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14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15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16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17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18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19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20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R30" sqref="R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21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22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B1:R43"/>
  <sheetViews>
    <sheetView showZeros="0" topLeftCell="C1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23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24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25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26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27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28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B1:R43"/>
  <sheetViews>
    <sheetView showZeros="0" topLeftCell="A1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29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30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31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32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33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34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AC30" sqref="AC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35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36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37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38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39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40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41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42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43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44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45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46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47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48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7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49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7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8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B1:R43"/>
  <sheetViews>
    <sheetView showZeros="0" zoomScale="90" zoomScaleNormal="90" workbookViewId="0">
      <selection activeCell="L30" sqref="L30:Q30"/>
    </sheetView>
  </sheetViews>
  <sheetFormatPr defaultColWidth="9.140625" defaultRowHeight="15"/>
  <cols>
    <col min="1" max="1" width="1" style="6" customWidth="1"/>
    <col min="2" max="2" width="4.28515625" style="6" customWidth="1"/>
    <col min="3" max="3" width="8.85546875" style="6" customWidth="1"/>
    <col min="4" max="4" width="2.140625" style="6" customWidth="1"/>
    <col min="5" max="6" width="9.140625" style="6"/>
    <col min="7" max="7" width="7.7109375" style="6" customWidth="1"/>
    <col min="8" max="8" width="4.42578125" style="6" customWidth="1"/>
    <col min="9" max="9" width="2.28515625" style="6" customWidth="1"/>
    <col min="10" max="10" width="0.85546875" style="6" customWidth="1"/>
    <col min="11" max="11" width="3.5703125" style="6" customWidth="1"/>
    <col min="12" max="12" width="7" style="6" customWidth="1"/>
    <col min="13" max="13" width="0.5703125" style="6" customWidth="1"/>
    <col min="14" max="14" width="11.140625" style="6" customWidth="1"/>
    <col min="15" max="15" width="0.5703125" style="6" customWidth="1"/>
    <col min="16" max="16" width="9.140625" style="6"/>
    <col min="17" max="17" width="10.7109375" style="6" customWidth="1"/>
    <col min="18" max="18" width="7.28515625" style="6" customWidth="1"/>
    <col min="19" max="19" width="0.5703125" style="6" customWidth="1"/>
    <col min="20" max="16384" width="9.140625" style="6"/>
  </cols>
  <sheetData>
    <row r="1" spans="2:18" ht="2.25" customHeight="1"/>
    <row r="2" spans="2:18" ht="21.75" customHeight="1">
      <c r="C2" s="134" t="s">
        <v>15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2:18" ht="3" customHeight="1">
      <c r="C3" s="1"/>
    </row>
    <row r="4" spans="2:18" ht="21.75" customHeight="1">
      <c r="B4" s="188" t="s">
        <v>5</v>
      </c>
      <c r="C4" s="188"/>
      <c r="D4" s="434" t="str">
        <f>'Startovní listina'!C10</f>
        <v>Jana Nováková</v>
      </c>
      <c r="E4" s="435"/>
      <c r="F4" s="435"/>
      <c r="G4" s="435"/>
      <c r="H4" s="435"/>
      <c r="I4" s="436"/>
      <c r="K4" s="437" t="s">
        <v>16</v>
      </c>
      <c r="L4" s="437"/>
      <c r="M4" s="10"/>
      <c r="N4" s="438">
        <f>'Startovní listina'!C8</f>
        <v>45145</v>
      </c>
      <c r="O4" s="439"/>
      <c r="P4" s="440"/>
      <c r="Q4" s="10"/>
      <c r="R4" s="10"/>
    </row>
    <row r="5" spans="2:18" ht="3.75" customHeight="1">
      <c r="B5" s="41"/>
      <c r="C5" s="41"/>
    </row>
    <row r="6" spans="2:18" ht="20.100000000000001" customHeight="1">
      <c r="B6" s="188" t="s">
        <v>1</v>
      </c>
      <c r="C6" s="188"/>
      <c r="D6" s="446" t="str">
        <f>'Startovní listina'!C2</f>
        <v>STARTOVAKA RALLY OBEDIENCE</v>
      </c>
      <c r="E6" s="447"/>
      <c r="F6" s="447"/>
      <c r="G6" s="447"/>
      <c r="H6" s="447"/>
      <c r="I6" s="448"/>
      <c r="K6" s="449" t="s">
        <v>12</v>
      </c>
      <c r="L6" s="449"/>
      <c r="N6" s="32" t="s">
        <v>17</v>
      </c>
      <c r="Q6" s="11"/>
    </row>
    <row r="7" spans="2:18" ht="3" customHeight="1">
      <c r="B7" s="45"/>
      <c r="C7" s="46"/>
    </row>
    <row r="8" spans="2:18" ht="20.100000000000001" customHeight="1">
      <c r="B8" s="188" t="s">
        <v>2</v>
      </c>
      <c r="C8" s="188"/>
      <c r="D8" s="434" t="str">
        <f>'Startovní listina'!C4</f>
        <v>OBEDIENCE KLUB ČR</v>
      </c>
      <c r="E8" s="435"/>
      <c r="F8" s="435"/>
      <c r="G8" s="435"/>
      <c r="H8" s="435"/>
      <c r="I8" s="436"/>
      <c r="K8" s="444">
        <f ca="1">VLOOKUP($N$8,'Startovní listina'!$A$13:$F$62,6,0)</f>
        <v>0</v>
      </c>
      <c r="L8" s="463"/>
      <c r="N8" s="23" t="str" cm="1">
        <f t="array" aca="1" ref="N8" ca="1">RIGHT(CELL("názevsouboru",$A$1),LEN(CELL("názevsouboru",$A$1))-FIND("]",CELL("názevsouboru",$A$1)))</f>
        <v>50</v>
      </c>
      <c r="P8" s="464" t="s">
        <v>18</v>
      </c>
      <c r="Q8" s="465"/>
      <c r="R8" s="466"/>
    </row>
    <row r="9" spans="2:18" ht="3" customHeight="1">
      <c r="B9" s="45"/>
      <c r="C9" s="46"/>
      <c r="P9" s="467"/>
      <c r="Q9" s="468"/>
      <c r="R9" s="469"/>
    </row>
    <row r="10" spans="2:18" ht="20.100000000000001" customHeight="1">
      <c r="B10" s="188" t="s">
        <v>144</v>
      </c>
      <c r="C10" s="188"/>
      <c r="D10" s="434">
        <f ca="1">VLOOKUP($N$8,'Startovní listina'!$A$13:$F$62,2,0)</f>
        <v>0</v>
      </c>
      <c r="E10" s="435"/>
      <c r="F10" s="435"/>
      <c r="G10" s="435"/>
      <c r="H10" s="435"/>
      <c r="I10" s="436"/>
      <c r="K10" s="449" t="s">
        <v>19</v>
      </c>
      <c r="L10" s="449"/>
      <c r="N10" s="32" t="s">
        <v>87</v>
      </c>
      <c r="P10" s="467"/>
      <c r="Q10" s="468"/>
      <c r="R10" s="469"/>
    </row>
    <row r="11" spans="2:18" ht="3" customHeight="1">
      <c r="B11" s="45"/>
      <c r="C11" s="46"/>
      <c r="P11" s="467"/>
      <c r="Q11" s="468"/>
      <c r="R11" s="469"/>
    </row>
    <row r="12" spans="2:18" ht="20.100000000000001" customHeight="1">
      <c r="B12" s="188" t="s">
        <v>145</v>
      </c>
      <c r="C12" s="188"/>
      <c r="D12" s="434">
        <f ca="1">VLOOKUP($N$8,'Startovní listina'!$A$13:$F$62,4,0)</f>
        <v>0</v>
      </c>
      <c r="E12" s="435"/>
      <c r="F12" s="435"/>
      <c r="G12" s="435"/>
      <c r="H12" s="435"/>
      <c r="I12" s="436"/>
      <c r="K12" s="473" t="s">
        <v>20</v>
      </c>
      <c r="L12" s="474"/>
      <c r="N12" s="23">
        <f ca="1">VLOOKUP($N$8,'Startovní listina'!$A$13:$F$62,5,0)</f>
        <v>0</v>
      </c>
      <c r="P12" s="470"/>
      <c r="Q12" s="471"/>
      <c r="R12" s="472"/>
    </row>
    <row r="13" spans="2:18" ht="3.75" customHeight="1" thickBot="1"/>
    <row r="14" spans="2:18" ht="15.75" thickBot="1">
      <c r="B14" s="12" t="s">
        <v>21</v>
      </c>
      <c r="C14" s="460" t="s">
        <v>22</v>
      </c>
      <c r="D14" s="460"/>
      <c r="E14" s="460"/>
      <c r="F14" s="460"/>
      <c r="G14" s="460"/>
      <c r="H14" s="461" t="s">
        <v>23</v>
      </c>
      <c r="I14" s="462"/>
      <c r="J14" s="475" t="s">
        <v>21</v>
      </c>
      <c r="K14" s="476"/>
      <c r="L14" s="460" t="s">
        <v>22</v>
      </c>
      <c r="M14" s="460"/>
      <c r="N14" s="460"/>
      <c r="O14" s="460"/>
      <c r="P14" s="460"/>
      <c r="Q14" s="460"/>
      <c r="R14" s="33" t="s">
        <v>23</v>
      </c>
    </row>
    <row r="15" spans="2:18" ht="15" customHeight="1">
      <c r="B15" s="477">
        <v>1</v>
      </c>
      <c r="C15" s="34" t="str">
        <f ca="1">IF($K$8="RO-3",'BODOVKA RO-3'!C15,IF($K$8="RO-2",'BODOVKA RO-2'!C15,IF($K$8="RO-1",'BODOVKA RO-1'!C15,IF($K$8="RO-Z",'BODOVKA RO-Z'!C15,IF($K$8="RO-V",'BODOVKA RO-V'!C15,"")))))</f>
        <v/>
      </c>
      <c r="D15" s="450" t="str">
        <f ca="1">IF($K$8="RO-3",'BODOVKA RO-3'!D15,IF($K$8="RO-2",'BODOVKA RO-2'!D15,IF($K$8="RO-1",'BODOVKA RO-1'!D15,IF($K$8="RO-Z",'BODOVKA RO-Z'!D15,IF($K$8="RO-V",'BODOVKA RO-V'!D15,"")))))</f>
        <v/>
      </c>
      <c r="E15" s="450"/>
      <c r="F15" s="450"/>
      <c r="G15" s="450"/>
      <c r="H15" s="450"/>
      <c r="I15" s="451"/>
      <c r="J15" s="456">
        <v>13</v>
      </c>
      <c r="K15" s="457"/>
      <c r="L15" s="34" t="str">
        <f ca="1">IF($K$8="RO-3",'BODOVKA RO-3'!L15,IF($K$8="RO-2",'BODOVKA RO-2'!L15,IF($K$8="RO-1",'BODOVKA RO-1'!L15,IF($K$8="RO-Z",'BODOVKA RO-Z'!L15,IF($K$8="RO-V",'BODOVKA RO-V'!L15,"")))))</f>
        <v/>
      </c>
      <c r="M15" s="450" t="str">
        <f ca="1">IF($K$8="RO-3",'BODOVKA RO-3'!M15,IF($K$8="RO-2",'BODOVKA RO-2'!M15,IF($K$8="RO-1",'BODOVKA RO-1'!M15,IF($K$8="RO-Z",'BODOVKA RO-Z'!M15,IF($K$8="RO-V",'BODOVKA RO-V'!M15,"")))))</f>
        <v/>
      </c>
      <c r="N15" s="450"/>
      <c r="O15" s="450"/>
      <c r="P15" s="450"/>
      <c r="Q15" s="450"/>
      <c r="R15" s="451"/>
    </row>
    <row r="16" spans="2:18" ht="33" customHeight="1">
      <c r="B16" s="453"/>
      <c r="C16" s="441"/>
      <c r="D16" s="442"/>
      <c r="E16" s="442"/>
      <c r="F16" s="442"/>
      <c r="G16" s="443"/>
      <c r="H16" s="444"/>
      <c r="I16" s="445"/>
      <c r="J16" s="458"/>
      <c r="K16" s="459"/>
      <c r="L16" s="441"/>
      <c r="M16" s="442"/>
      <c r="N16" s="442"/>
      <c r="O16" s="442"/>
      <c r="P16" s="442"/>
      <c r="Q16" s="443"/>
      <c r="R16" s="14"/>
    </row>
    <row r="17" spans="2:18" ht="15" customHeight="1">
      <c r="B17" s="452">
        <v>2</v>
      </c>
      <c r="C17" s="34" t="str">
        <f ca="1">IF($K$8="RO-3",'BODOVKA RO-3'!C17,IF($K$8="RO-2",'BODOVKA RO-2'!C17,IF($K$8="RO-1",'BODOVKA RO-1'!C17,IF($K$8="RO-Z",'BODOVKA RO-Z'!C17,IF($K$8="RO-V",'BODOVKA RO-V'!C17,"")))))</f>
        <v/>
      </c>
      <c r="D17" s="454" t="str">
        <f ca="1">IF($K$8="RO-3",'BODOVKA RO-3'!D17,IF($K$8="RO-2",'BODOVKA RO-2'!D17,IF($K$8="RO-1",'BODOVKA RO-1'!D17,IF($K$8="RO-Z",'BODOVKA RO-Z'!D17,IF($K$8="RO-V",'BODOVKA RO-V'!D17,"")))))</f>
        <v/>
      </c>
      <c r="E17" s="454"/>
      <c r="F17" s="454"/>
      <c r="G17" s="454"/>
      <c r="H17" s="454"/>
      <c r="I17" s="455"/>
      <c r="J17" s="456">
        <v>14</v>
      </c>
      <c r="K17" s="457"/>
      <c r="L17" s="34" t="str">
        <f ca="1">IF($K$8="RO-3",'BODOVKA RO-3'!L17,IF($K$8="RO-2",'BODOVKA RO-2'!L17,IF($K$8="RO-1",'BODOVKA RO-1'!L17,IF($K$8="RO-Z",'BODOVKA RO-Z'!L17,IF($K$8="RO-V",'BODOVKA RO-V'!L17,"")))))</f>
        <v/>
      </c>
      <c r="M17" s="454" t="str">
        <f ca="1">IF($K$8="RO-3",'BODOVKA RO-3'!M17,IF($K$8="RO-2",'BODOVKA RO-2'!M17,IF($K$8="RO-1",'BODOVKA RO-1'!M17,IF($K$8="RO-Z",'BODOVKA RO-Z'!M17,IF($K$8="RO-V",'BODOVKA RO-V'!M17,"")))))</f>
        <v/>
      </c>
      <c r="N17" s="454"/>
      <c r="O17" s="454"/>
      <c r="P17" s="454"/>
      <c r="Q17" s="454"/>
      <c r="R17" s="455"/>
    </row>
    <row r="18" spans="2:18" ht="33" customHeight="1">
      <c r="B18" s="453"/>
      <c r="C18" s="441"/>
      <c r="D18" s="442"/>
      <c r="E18" s="442"/>
      <c r="F18" s="442"/>
      <c r="G18" s="443"/>
      <c r="H18" s="444"/>
      <c r="I18" s="445"/>
      <c r="J18" s="458"/>
      <c r="K18" s="459"/>
      <c r="L18" s="441"/>
      <c r="M18" s="442"/>
      <c r="N18" s="442"/>
      <c r="O18" s="442"/>
      <c r="P18" s="442"/>
      <c r="Q18" s="443"/>
      <c r="R18" s="14"/>
    </row>
    <row r="19" spans="2:18" ht="15" customHeight="1">
      <c r="B19" s="452">
        <v>3</v>
      </c>
      <c r="C19" s="34" t="str">
        <f ca="1">IF($K$8="RO-3",'BODOVKA RO-3'!C19,IF($K$8="RO-2",'BODOVKA RO-2'!C19,IF($K$8="RO-1",'BODOVKA RO-1'!C19,IF($K$8="RO-Z",'BODOVKA RO-Z'!C19,IF($K$8="RO-V",'BODOVKA RO-V'!C19,"")))))</f>
        <v/>
      </c>
      <c r="D19" s="454" t="str">
        <f ca="1">IF($K$8="RO-3",'BODOVKA RO-3'!D19,IF($K$8="RO-2",'BODOVKA RO-2'!D19,IF($K$8="RO-1",'BODOVKA RO-1'!D19,IF($K$8="RO-Z",'BODOVKA RO-Z'!D19,IF($K$8="RO-V",'BODOVKA RO-V'!D19,"")))))</f>
        <v/>
      </c>
      <c r="E19" s="454"/>
      <c r="F19" s="454"/>
      <c r="G19" s="454"/>
      <c r="H19" s="454"/>
      <c r="I19" s="455"/>
      <c r="J19" s="456">
        <v>15</v>
      </c>
      <c r="K19" s="457"/>
      <c r="L19" s="34" t="str">
        <f ca="1">IF($K$8="RO-3",'BODOVKA RO-3'!L19,IF($K$8="RO-2",'BODOVKA RO-2'!L19,IF($K$8="RO-1",'BODOVKA RO-1'!L19,IF($K$8="RO-Z",'BODOVKA RO-Z'!L19,IF($K$8="RO-V",'BODOVKA RO-V'!L19,"")))))</f>
        <v/>
      </c>
      <c r="M19" s="454" t="str">
        <f ca="1">IF($K$8="RO-3",'BODOVKA RO-3'!M19,IF($K$8="RO-2",'BODOVKA RO-2'!M19,IF($K$8="RO-1",'BODOVKA RO-1'!M19,IF($K$8="RO-Z",'BODOVKA RO-Z'!M19,IF($K$8="RO-V",'BODOVKA RO-V'!M19,"")))))</f>
        <v/>
      </c>
      <c r="N19" s="454"/>
      <c r="O19" s="454"/>
      <c r="P19" s="454"/>
      <c r="Q19" s="454"/>
      <c r="R19" s="455"/>
    </row>
    <row r="20" spans="2:18" ht="33" customHeight="1">
      <c r="B20" s="453"/>
      <c r="C20" s="441"/>
      <c r="D20" s="442"/>
      <c r="E20" s="442"/>
      <c r="F20" s="442"/>
      <c r="G20" s="443"/>
      <c r="H20" s="444"/>
      <c r="I20" s="445"/>
      <c r="J20" s="458"/>
      <c r="K20" s="459"/>
      <c r="L20" s="441"/>
      <c r="M20" s="442"/>
      <c r="N20" s="442"/>
      <c r="O20" s="442"/>
      <c r="P20" s="442"/>
      <c r="Q20" s="443"/>
      <c r="R20" s="14"/>
    </row>
    <row r="21" spans="2:18" ht="15" customHeight="1">
      <c r="B21" s="452">
        <v>4</v>
      </c>
      <c r="C21" s="34" t="str">
        <f ca="1">IF($K$8="RO-3",'BODOVKA RO-3'!C21,IF($K$8="RO-2",'BODOVKA RO-2'!C21,IF($K$8="RO-1",'BODOVKA RO-1'!C21,IF($K$8="RO-Z",'BODOVKA RO-Z'!C21,IF($K$8="RO-V",'BODOVKA RO-V'!C21,"")))))</f>
        <v/>
      </c>
      <c r="D21" s="454" t="str">
        <f ca="1">IF($K$8="RO-3",'BODOVKA RO-3'!D21,IF($K$8="RO-2",'BODOVKA RO-2'!D21,IF($K$8="RO-1",'BODOVKA RO-1'!D21,IF($K$8="RO-Z",'BODOVKA RO-Z'!D21,IF($K$8="RO-V",'BODOVKA RO-V'!D21,"")))))</f>
        <v/>
      </c>
      <c r="E21" s="454"/>
      <c r="F21" s="454"/>
      <c r="G21" s="454"/>
      <c r="H21" s="454"/>
      <c r="I21" s="455"/>
      <c r="J21" s="456">
        <v>16</v>
      </c>
      <c r="K21" s="457"/>
      <c r="L21" s="34" t="str">
        <f ca="1">IF($K$8="RO-3",'BODOVKA RO-3'!L21,IF($K$8="RO-2",'BODOVKA RO-2'!L21,IF($K$8="RO-1",'BODOVKA RO-1'!L21,IF($K$8="RO-Z",'BODOVKA RO-Z'!L21,IF($K$8="RO-V",'BODOVKA RO-V'!L21,"")))))</f>
        <v/>
      </c>
      <c r="M21" s="454" t="str">
        <f ca="1">IF($K$8="RO-3",'BODOVKA RO-3'!M21,IF($K$8="RO-2",'BODOVKA RO-2'!M21,IF($K$8="RO-1",'BODOVKA RO-1'!M21,IF($K$8="RO-Z",'BODOVKA RO-Z'!M21,IF($K$8="RO-V",'BODOVKA RO-V'!M21,"")))))</f>
        <v/>
      </c>
      <c r="N21" s="454"/>
      <c r="O21" s="454"/>
      <c r="P21" s="454"/>
      <c r="Q21" s="454"/>
      <c r="R21" s="455"/>
    </row>
    <row r="22" spans="2:18" ht="33" customHeight="1">
      <c r="B22" s="453"/>
      <c r="C22" s="441"/>
      <c r="D22" s="442"/>
      <c r="E22" s="442"/>
      <c r="F22" s="442"/>
      <c r="G22" s="443"/>
      <c r="H22" s="444"/>
      <c r="I22" s="445"/>
      <c r="J22" s="458"/>
      <c r="K22" s="459"/>
      <c r="L22" s="441"/>
      <c r="M22" s="442"/>
      <c r="N22" s="442"/>
      <c r="O22" s="442"/>
      <c r="P22" s="442"/>
      <c r="Q22" s="443"/>
      <c r="R22" s="14"/>
    </row>
    <row r="23" spans="2:18" ht="15" customHeight="1">
      <c r="B23" s="452">
        <v>5</v>
      </c>
      <c r="C23" s="34" t="str">
        <f ca="1">IF($K$8="RO-3",'BODOVKA RO-3'!C23,IF($K$8="RO-2",'BODOVKA RO-2'!C23,IF($K$8="RO-1",'BODOVKA RO-1'!C23,IF($K$8="RO-Z",'BODOVKA RO-Z'!C23,IF($K$8="RO-V",'BODOVKA RO-V'!C23,"")))))</f>
        <v/>
      </c>
      <c r="D23" s="454" t="str">
        <f ca="1">IF($K$8="RO-3",'BODOVKA RO-3'!D23,IF($K$8="RO-2",'BODOVKA RO-2'!D23,IF($K$8="RO-1",'BODOVKA RO-1'!D23,IF($K$8="RO-Z",'BODOVKA RO-Z'!D23,IF($K$8="RO-V",'BODOVKA RO-V'!D23,"")))))</f>
        <v/>
      </c>
      <c r="E23" s="454"/>
      <c r="F23" s="454"/>
      <c r="G23" s="454"/>
      <c r="H23" s="454"/>
      <c r="I23" s="455"/>
      <c r="J23" s="456">
        <v>17</v>
      </c>
      <c r="K23" s="457"/>
      <c r="L23" s="34" t="str">
        <f ca="1">IF($K$8="RO-3",'BODOVKA RO-3'!L23,IF($K$8="RO-2",'BODOVKA RO-2'!L23,IF($K$8="RO-1",'BODOVKA RO-1'!L23,IF($K$8="RO-Z",'BODOVKA RO-Z'!L23,IF($K$8="RO-V",'BODOVKA RO-V'!L23,"")))))</f>
        <v/>
      </c>
      <c r="M23" s="454" t="str">
        <f ca="1">IF($K$8="RO-3",'BODOVKA RO-3'!M23,IF($K$8="RO-2",'BODOVKA RO-2'!M23,IF($K$8="RO-1",'BODOVKA RO-1'!M23,IF($K$8="RO-Z",'BODOVKA RO-Z'!M23,IF($K$8="RO-V",'BODOVKA RO-V'!M23,"")))))</f>
        <v/>
      </c>
      <c r="N23" s="454"/>
      <c r="O23" s="454"/>
      <c r="P23" s="454"/>
      <c r="Q23" s="454"/>
      <c r="R23" s="455"/>
    </row>
    <row r="24" spans="2:18" ht="33" customHeight="1">
      <c r="B24" s="453"/>
      <c r="C24" s="441"/>
      <c r="D24" s="442"/>
      <c r="E24" s="442"/>
      <c r="F24" s="442"/>
      <c r="G24" s="443"/>
      <c r="H24" s="444"/>
      <c r="I24" s="445"/>
      <c r="J24" s="458"/>
      <c r="K24" s="459"/>
      <c r="L24" s="441"/>
      <c r="M24" s="442"/>
      <c r="N24" s="442"/>
      <c r="O24" s="442"/>
      <c r="P24" s="442"/>
      <c r="Q24" s="443"/>
      <c r="R24" s="14"/>
    </row>
    <row r="25" spans="2:18" ht="15" customHeight="1">
      <c r="B25" s="452">
        <v>6</v>
      </c>
      <c r="C25" s="34" t="str">
        <f ca="1">IF($K$8="RO-3",'BODOVKA RO-3'!C25,IF($K$8="RO-2",'BODOVKA RO-2'!C25,IF($K$8="RO-1",'BODOVKA RO-1'!C25,IF($K$8="RO-Z",'BODOVKA RO-Z'!C25,IF($K$8="RO-V",'BODOVKA RO-V'!C25,"")))))</f>
        <v/>
      </c>
      <c r="D25" s="454" t="str">
        <f ca="1">IF($K$8="RO-3",'BODOVKA RO-3'!D25,IF($K$8="RO-2",'BODOVKA RO-2'!D25,IF($K$8="RO-1",'BODOVKA RO-1'!D25,IF($K$8="RO-Z",'BODOVKA RO-Z'!D25,IF($K$8="RO-V",'BODOVKA RO-V'!D25,"")))))</f>
        <v/>
      </c>
      <c r="E25" s="454"/>
      <c r="F25" s="454"/>
      <c r="G25" s="454"/>
      <c r="H25" s="454"/>
      <c r="I25" s="455"/>
      <c r="J25" s="456">
        <v>18</v>
      </c>
      <c r="K25" s="457"/>
      <c r="L25" s="34" t="str">
        <f ca="1">IF($K$8="RO-3",'BODOVKA RO-3'!L25,IF($K$8="RO-2",'BODOVKA RO-2'!L25,IF($K$8="RO-1",'BODOVKA RO-1'!L25,IF($K$8="RO-Z",'BODOVKA RO-Z'!L25,IF($K$8="RO-V",'BODOVKA RO-V'!L25,"")))))</f>
        <v/>
      </c>
      <c r="M25" s="454" t="str">
        <f ca="1">IF($K$8="RO-3",'BODOVKA RO-3'!M25,IF($K$8="RO-2",'BODOVKA RO-2'!M25,IF($K$8="RO-1",'BODOVKA RO-1'!M25,IF($K$8="RO-Z",'BODOVKA RO-Z'!M25,IF($K$8="RO-V",'BODOVKA RO-V'!M25,"")))))</f>
        <v/>
      </c>
      <c r="N25" s="454"/>
      <c r="O25" s="454"/>
      <c r="P25" s="454"/>
      <c r="Q25" s="454"/>
      <c r="R25" s="455"/>
    </row>
    <row r="26" spans="2:18" ht="33" customHeight="1">
      <c r="B26" s="453"/>
      <c r="C26" s="441"/>
      <c r="D26" s="442"/>
      <c r="E26" s="442"/>
      <c r="F26" s="442"/>
      <c r="G26" s="443"/>
      <c r="H26" s="444"/>
      <c r="I26" s="445"/>
      <c r="J26" s="458"/>
      <c r="K26" s="459"/>
      <c r="L26" s="441"/>
      <c r="M26" s="442"/>
      <c r="N26" s="442"/>
      <c r="O26" s="442"/>
      <c r="P26" s="442"/>
      <c r="Q26" s="443"/>
      <c r="R26" s="14"/>
    </row>
    <row r="27" spans="2:18" ht="15" customHeight="1">
      <c r="B27" s="452">
        <v>7</v>
      </c>
      <c r="C27" s="34" t="str">
        <f ca="1">IF($K$8="RO-3",'BODOVKA RO-3'!C27,IF($K$8="RO-2",'BODOVKA RO-2'!C27,IF($K$8="RO-1",'BODOVKA RO-1'!C27,IF($K$8="RO-Z",'BODOVKA RO-Z'!C27,IF($K$8="RO-V",'BODOVKA RO-V'!C27,"")))))</f>
        <v/>
      </c>
      <c r="D27" s="454" t="str">
        <f ca="1">IF($K$8="RO-3",'BODOVKA RO-3'!D27,IF($K$8="RO-2",'BODOVKA RO-2'!D27,IF($K$8="RO-1",'BODOVKA RO-1'!D27,IF($K$8="RO-Z",'BODOVKA RO-Z'!D27,IF($K$8="RO-V",'BODOVKA RO-V'!D27,"")))))</f>
        <v/>
      </c>
      <c r="E27" s="454"/>
      <c r="F27" s="454"/>
      <c r="G27" s="454"/>
      <c r="H27" s="454"/>
      <c r="I27" s="455"/>
      <c r="J27" s="456">
        <v>19</v>
      </c>
      <c r="K27" s="457"/>
      <c r="L27" s="34" t="str">
        <f ca="1">IF($K$8="RO-3",'BODOVKA RO-3'!L27,IF($K$8="RO-2",'BODOVKA RO-2'!L27,IF($K$8="RO-1",'BODOVKA RO-1'!L27,IF($K$8="RO-Z",'BODOVKA RO-Z'!L27,IF($K$8="RO-V",'BODOVKA RO-V'!L27,"")))))</f>
        <v/>
      </c>
      <c r="M27" s="454" t="str">
        <f ca="1">IF($K$8="RO-3",'BODOVKA RO-3'!M27,IF($K$8="RO-2",'BODOVKA RO-2'!M27,IF($K$8="RO-1",'BODOVKA RO-1'!M27,IF($K$8="RO-Z",'BODOVKA RO-Z'!M27,IF($K$8="RO-V",'BODOVKA RO-V'!M27,"")))))</f>
        <v/>
      </c>
      <c r="N27" s="454"/>
      <c r="O27" s="454"/>
      <c r="P27" s="454"/>
      <c r="Q27" s="454"/>
      <c r="R27" s="455"/>
    </row>
    <row r="28" spans="2:18" ht="33" customHeight="1">
      <c r="B28" s="453"/>
      <c r="C28" s="441"/>
      <c r="D28" s="442"/>
      <c r="E28" s="442"/>
      <c r="F28" s="442"/>
      <c r="G28" s="443"/>
      <c r="H28" s="444"/>
      <c r="I28" s="445"/>
      <c r="J28" s="458"/>
      <c r="K28" s="459"/>
      <c r="L28" s="441"/>
      <c r="M28" s="442"/>
      <c r="N28" s="442"/>
      <c r="O28" s="442"/>
      <c r="P28" s="442"/>
      <c r="Q28" s="443"/>
      <c r="R28" s="14"/>
    </row>
    <row r="29" spans="2:18" ht="15" customHeight="1">
      <c r="B29" s="452">
        <v>8</v>
      </c>
      <c r="C29" s="34" t="str">
        <f ca="1">IF($K$8="RO-3",'BODOVKA RO-3'!C29,IF($K$8="RO-2",'BODOVKA RO-2'!C29,IF($K$8="RO-1",'BODOVKA RO-1'!C29,IF($K$8="RO-Z",'BODOVKA RO-Z'!C29,IF($K$8="RO-V",'BODOVKA RO-V'!C29,"")))))</f>
        <v/>
      </c>
      <c r="D29" s="454" t="str">
        <f ca="1">IF($K$8="RO-3",'BODOVKA RO-3'!D29,IF($K$8="RO-2",'BODOVKA RO-2'!D29,IF($K$8="RO-1",'BODOVKA RO-1'!D29,IF($K$8="RO-Z",'BODOVKA RO-Z'!D29,IF($K$8="RO-V",'BODOVKA RO-V'!D29,"")))))</f>
        <v/>
      </c>
      <c r="E29" s="454"/>
      <c r="F29" s="454"/>
      <c r="G29" s="454"/>
      <c r="H29" s="454"/>
      <c r="I29" s="455"/>
      <c r="J29" s="456">
        <v>20</v>
      </c>
      <c r="K29" s="457"/>
      <c r="L29" s="34" t="str">
        <f ca="1">IF($K$8="RO-3",'BODOVKA RO-3'!L29,IF($K$8="RO-2",'BODOVKA RO-2'!L29,IF($K$8="RO-1",'BODOVKA RO-1'!L29,IF($K$8="RO-Z",'BODOVKA RO-Z'!L29,IF($K$8="RO-V",'BODOVKA RO-V'!L29,"")))))</f>
        <v/>
      </c>
      <c r="M29" s="454" t="str">
        <f ca="1">IF($K$8="RO-3",'BODOVKA RO-3'!M29,IF($K$8="RO-2",'BODOVKA RO-2'!M29,IF($K$8="RO-1",'BODOVKA RO-1'!M29,IF($K$8="RO-Z",'BODOVKA RO-Z'!M29,IF($K$8="RO-V",'BODOVKA RO-V'!M29,"")))))</f>
        <v/>
      </c>
      <c r="N29" s="454"/>
      <c r="O29" s="454"/>
      <c r="P29" s="454"/>
      <c r="Q29" s="454"/>
      <c r="R29" s="455"/>
    </row>
    <row r="30" spans="2:18" ht="33" customHeight="1">
      <c r="B30" s="453"/>
      <c r="C30" s="441"/>
      <c r="D30" s="442"/>
      <c r="E30" s="442"/>
      <c r="F30" s="442"/>
      <c r="G30" s="443"/>
      <c r="H30" s="444"/>
      <c r="I30" s="445"/>
      <c r="J30" s="458"/>
      <c r="K30" s="459"/>
      <c r="L30" s="441"/>
      <c r="M30" s="442"/>
      <c r="N30" s="442"/>
      <c r="O30" s="442"/>
      <c r="P30" s="442"/>
      <c r="Q30" s="443"/>
      <c r="R30" s="14"/>
    </row>
    <row r="31" spans="2:18" ht="15" customHeight="1">
      <c r="B31" s="452">
        <v>9</v>
      </c>
      <c r="C31" s="34" t="str">
        <f ca="1">IF($K$8="RO-3",'BODOVKA RO-3'!C31,IF($K$8="RO-2",'BODOVKA RO-2'!C31,IF($K$8="RO-1",'BODOVKA RO-1'!C31,IF($K$8="RO-Z",'BODOVKA RO-Z'!C31,IF($K$8="RO-V",'BODOVKA RO-V'!C31,"")))))</f>
        <v/>
      </c>
      <c r="D31" s="454" t="str">
        <f ca="1">IF($K$8="RO-3",'BODOVKA RO-3'!D31,IF($K$8="RO-2",'BODOVKA RO-2'!D31,IF($K$8="RO-1",'BODOVKA RO-1'!D31,IF($K$8="RO-Z",'BODOVKA RO-Z'!D31,IF($K$8="RO-V",'BODOVKA RO-V'!D31,"")))))</f>
        <v/>
      </c>
      <c r="E31" s="454"/>
      <c r="F31" s="454"/>
      <c r="G31" s="454"/>
      <c r="H31" s="454"/>
      <c r="I31" s="455"/>
      <c r="J31" s="456">
        <v>21</v>
      </c>
      <c r="K31" s="457"/>
      <c r="L31" s="34" t="str">
        <f ca="1">IF($K$8="RO-3",'BODOVKA RO-3'!L31,IF($K$8="RO-2",'BODOVKA RO-2'!L31,IF($K$8="RO-1",'BODOVKA RO-1'!L31,IF($K$8="RO-Z",'BODOVKA RO-Z'!L31,IF($K$8="RO-V",'BODOVKA RO-V'!L31,"")))))</f>
        <v/>
      </c>
      <c r="M31" s="454" t="str">
        <f ca="1">IF($K$8="RO-3",'BODOVKA RO-3'!M31,IF($K$8="RO-2",'BODOVKA RO-2'!M31,IF($K$8="RO-1",'BODOVKA RO-1'!M31,IF($K$8="RO-Z",'BODOVKA RO-Z'!M31,IF($K$8="RO-V",'BODOVKA RO-V'!M31,"")))))</f>
        <v/>
      </c>
      <c r="N31" s="454"/>
      <c r="O31" s="454"/>
      <c r="P31" s="454"/>
      <c r="Q31" s="454"/>
      <c r="R31" s="455"/>
    </row>
    <row r="32" spans="2:18" ht="33" customHeight="1">
      <c r="B32" s="453"/>
      <c r="C32" s="441"/>
      <c r="D32" s="442"/>
      <c r="E32" s="442"/>
      <c r="F32" s="442"/>
      <c r="G32" s="443"/>
      <c r="H32" s="444"/>
      <c r="I32" s="445"/>
      <c r="J32" s="458"/>
      <c r="K32" s="459"/>
      <c r="L32" s="441"/>
      <c r="M32" s="442"/>
      <c r="N32" s="442"/>
      <c r="O32" s="442"/>
      <c r="P32" s="442"/>
      <c r="Q32" s="443"/>
      <c r="R32" s="14"/>
    </row>
    <row r="33" spans="2:18" ht="15" customHeight="1">
      <c r="B33" s="452">
        <v>10</v>
      </c>
      <c r="C33" s="34" t="str">
        <f ca="1">IF($K$8="RO-3",'BODOVKA RO-3'!C33,IF($K$8="RO-2",'BODOVKA RO-2'!C33,IF($K$8="RO-1",'BODOVKA RO-1'!C33,IF($K$8="RO-Z",'BODOVKA RO-Z'!C33,IF($K$8="RO-V",'BODOVKA RO-V'!C33,"")))))</f>
        <v/>
      </c>
      <c r="D33" s="454" t="str">
        <f ca="1">IF($K$8="RO-3",'BODOVKA RO-3'!D33,IF($K$8="RO-2",'BODOVKA RO-2'!D33,IF($K$8="RO-1",'BODOVKA RO-1'!D33,IF($K$8="RO-Z",'BODOVKA RO-Z'!D33,IF($K$8="RO-V",'BODOVKA RO-V'!D33,"")))))</f>
        <v/>
      </c>
      <c r="E33" s="454"/>
      <c r="F33" s="454"/>
      <c r="G33" s="454"/>
      <c r="H33" s="454"/>
      <c r="I33" s="455"/>
      <c r="J33" s="456">
        <v>22</v>
      </c>
      <c r="K33" s="457"/>
      <c r="L33" s="34" t="str">
        <f ca="1">IF($K$8="RO-3",'BODOVKA RO-3'!L33,IF($K$8="RO-2",'BODOVKA RO-2'!L33,IF($K$8="RO-1",'BODOVKA RO-1'!L33,IF($K$8="RO-Z",'BODOVKA RO-Z'!L33,IF($K$8="RO-V",'BODOVKA RO-V'!L33,"")))))</f>
        <v/>
      </c>
      <c r="M33" s="454" t="str">
        <f ca="1">IF($K$8="RO-3",'BODOVKA RO-3'!M33,IF($K$8="RO-2",'BODOVKA RO-2'!M33,IF($K$8="RO-1",'BODOVKA RO-1'!M33,IF($K$8="RO-Z",'BODOVKA RO-Z'!M33,IF($K$8="RO-V",'BODOVKA RO-V'!M33,"")))))</f>
        <v/>
      </c>
      <c r="N33" s="454"/>
      <c r="O33" s="454"/>
      <c r="P33" s="454"/>
      <c r="Q33" s="454"/>
      <c r="R33" s="455"/>
    </row>
    <row r="34" spans="2:18" ht="33" customHeight="1">
      <c r="B34" s="453"/>
      <c r="C34" s="441"/>
      <c r="D34" s="442"/>
      <c r="E34" s="442"/>
      <c r="F34" s="442"/>
      <c r="G34" s="443"/>
      <c r="H34" s="444"/>
      <c r="I34" s="445"/>
      <c r="J34" s="458"/>
      <c r="K34" s="459"/>
      <c r="L34" s="441"/>
      <c r="M34" s="442"/>
      <c r="N34" s="442"/>
      <c r="O34" s="442"/>
      <c r="P34" s="442"/>
      <c r="Q34" s="443"/>
      <c r="R34" s="14"/>
    </row>
    <row r="35" spans="2:18" ht="15" customHeight="1">
      <c r="B35" s="452">
        <v>11</v>
      </c>
      <c r="C35" s="34" t="str">
        <f ca="1">IF($K$8="RO-3",'BODOVKA RO-3'!C35,IF($K$8="RO-2",'BODOVKA RO-2'!C35,IF($K$8="RO-1",'BODOVKA RO-1'!C35,IF($K$8="RO-Z",'BODOVKA RO-Z'!C35,IF($K$8="RO-V",'BODOVKA RO-V'!C35,"")))))</f>
        <v/>
      </c>
      <c r="D35" s="454" t="str">
        <f ca="1">IF($K$8="RO-3",'BODOVKA RO-3'!D35,IF($K$8="RO-2",'BODOVKA RO-2'!D35,IF($K$8="RO-1",'BODOVKA RO-1'!D35,IF($K$8="RO-Z",'BODOVKA RO-Z'!D35,IF($K$8="RO-V",'BODOVKA RO-V'!D35,"")))))</f>
        <v/>
      </c>
      <c r="E35" s="454"/>
      <c r="F35" s="454"/>
      <c r="G35" s="454"/>
      <c r="H35" s="454"/>
      <c r="I35" s="455"/>
      <c r="J35" s="456">
        <v>23</v>
      </c>
      <c r="K35" s="457"/>
      <c r="L35" s="34" t="str">
        <f ca="1">IF($K$8="RO-3",'BODOVKA RO-3'!L35,IF($K$8="RO-2",'BODOVKA RO-2'!L35,IF($K$8="RO-1",'BODOVKA RO-1'!L35,IF($K$8="RO-Z",'BODOVKA RO-Z'!L35,IF($K$8="RO-V",'BODOVKA RO-V'!L35,"")))))</f>
        <v/>
      </c>
      <c r="M35" s="454" t="str">
        <f ca="1">IF($K$8="RO-3",'BODOVKA RO-3'!M35,IF($K$8="RO-2",'BODOVKA RO-2'!M35,IF($K$8="RO-1",'BODOVKA RO-1'!M35,IF($K$8="RO-Z",'BODOVKA RO-Z'!M35,IF($K$8="RO-V",'BODOVKA RO-V'!M35,"")))))</f>
        <v/>
      </c>
      <c r="N35" s="454"/>
      <c r="O35" s="454"/>
      <c r="P35" s="454"/>
      <c r="Q35" s="454"/>
      <c r="R35" s="455"/>
    </row>
    <row r="36" spans="2:18" ht="33" customHeight="1">
      <c r="B36" s="453"/>
      <c r="C36" s="441"/>
      <c r="D36" s="442"/>
      <c r="E36" s="442"/>
      <c r="F36" s="442"/>
      <c r="G36" s="443"/>
      <c r="H36" s="444"/>
      <c r="I36" s="445"/>
      <c r="J36" s="458"/>
      <c r="K36" s="459"/>
      <c r="L36" s="441"/>
      <c r="M36" s="442"/>
      <c r="N36" s="442"/>
      <c r="O36" s="442"/>
      <c r="P36" s="442"/>
      <c r="Q36" s="443"/>
      <c r="R36" s="14"/>
    </row>
    <row r="37" spans="2:18" ht="15" customHeight="1">
      <c r="B37" s="452">
        <v>12</v>
      </c>
      <c r="C37" s="34" t="str">
        <f ca="1">IF($K$8="RO-3",'BODOVKA RO-3'!C37,IF($K$8="RO-2",'BODOVKA RO-2'!C37,IF($K$8="RO-1",'BODOVKA RO-1'!C37,IF($K$8="RO-Z",'BODOVKA RO-Z'!C37,IF($K$8="RO-V",'BODOVKA RO-V'!C37,"")))))</f>
        <v/>
      </c>
      <c r="D37" s="454" t="str">
        <f ca="1">IF($K$8="RO-3",'BODOVKA RO-3'!D37,IF($K$8="RO-2",'BODOVKA RO-2'!D37,IF($K$8="RO-1",'BODOVKA RO-1'!D37,IF($K$8="RO-Z",'BODOVKA RO-Z'!D37,IF($K$8="RO-V",'BODOVKA RO-V'!D37,"")))))</f>
        <v/>
      </c>
      <c r="E37" s="454"/>
      <c r="F37" s="454"/>
      <c r="G37" s="454"/>
      <c r="H37" s="454"/>
      <c r="I37" s="455"/>
      <c r="J37" s="456">
        <v>24</v>
      </c>
      <c r="K37" s="457"/>
      <c r="L37" s="34" t="str">
        <f ca="1">IF($K$8="RO-3",'BODOVKA RO-3'!L37,IF($K$8="RO-2",'BODOVKA RO-2'!L37,IF($K$8="RO-1",'BODOVKA RO-1'!L37,IF($K$8="RO-Z",'BODOVKA RO-Z'!L37,IF($K$8="RO-V",'BODOVKA RO-V'!L37,"")))))</f>
        <v/>
      </c>
      <c r="M37" s="454" t="str">
        <f ca="1">IF($K$8="RO-3",'BODOVKA RO-3'!M37,IF($K$8="RO-2",'BODOVKA RO-2'!M37,IF($K$8="RO-1",'BODOVKA RO-1'!M37,IF($K$8="RO-Z",'BODOVKA RO-Z'!M37,IF($K$8="RO-V",'BODOVKA RO-V'!M37,"")))))</f>
        <v/>
      </c>
      <c r="N37" s="454"/>
      <c r="O37" s="454"/>
      <c r="P37" s="454"/>
      <c r="Q37" s="454"/>
      <c r="R37" s="455"/>
    </row>
    <row r="38" spans="2:18" ht="33" customHeight="1" thickBot="1">
      <c r="B38" s="483"/>
      <c r="C38" s="478"/>
      <c r="D38" s="479"/>
      <c r="E38" s="479"/>
      <c r="F38" s="479"/>
      <c r="G38" s="480"/>
      <c r="H38" s="481"/>
      <c r="I38" s="482"/>
      <c r="J38" s="458"/>
      <c r="K38" s="459"/>
      <c r="L38" s="478"/>
      <c r="M38" s="479"/>
      <c r="N38" s="479"/>
      <c r="O38" s="479"/>
      <c r="P38" s="479"/>
      <c r="Q38" s="480"/>
      <c r="R38" s="14"/>
    </row>
    <row r="39" spans="2:18" ht="42" customHeight="1" thickBot="1">
      <c r="B39" s="411" t="s">
        <v>24</v>
      </c>
      <c r="C39" s="412"/>
      <c r="D39" s="412"/>
      <c r="E39" s="413"/>
      <c r="F39" s="411" t="s">
        <v>25</v>
      </c>
      <c r="G39" s="412"/>
      <c r="H39" s="412"/>
      <c r="I39" s="413"/>
      <c r="J39" s="411" t="s">
        <v>26</v>
      </c>
      <c r="K39" s="412"/>
      <c r="L39" s="412"/>
      <c r="M39" s="412"/>
      <c r="N39" s="413"/>
      <c r="O39" s="414" t="s">
        <v>27</v>
      </c>
      <c r="P39" s="415"/>
      <c r="Q39" s="415"/>
      <c r="R39" s="416"/>
    </row>
    <row r="40" spans="2:18" ht="6" customHeight="1" thickBot="1"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</row>
    <row r="41" spans="2:18" ht="15.75" thickTop="1">
      <c r="B41" s="418" t="s">
        <v>28</v>
      </c>
      <c r="C41" s="419"/>
      <c r="D41" s="419"/>
      <c r="E41" s="422" t="s">
        <v>29</v>
      </c>
      <c r="F41" s="423"/>
      <c r="G41" s="426" t="s">
        <v>30</v>
      </c>
      <c r="H41" s="426"/>
      <c r="I41" s="426"/>
      <c r="J41" s="426"/>
      <c r="K41" s="428"/>
      <c r="L41" s="429"/>
      <c r="M41" s="429"/>
      <c r="N41" s="429"/>
      <c r="O41" s="429"/>
      <c r="P41" s="429"/>
      <c r="Q41" s="429"/>
      <c r="R41" s="430"/>
    </row>
    <row r="42" spans="2:18" ht="27.75" customHeight="1" thickBot="1">
      <c r="B42" s="420"/>
      <c r="C42" s="421"/>
      <c r="D42" s="421"/>
      <c r="E42" s="424"/>
      <c r="F42" s="425"/>
      <c r="G42" s="427"/>
      <c r="H42" s="427"/>
      <c r="I42" s="427"/>
      <c r="J42" s="427"/>
      <c r="K42" s="431"/>
      <c r="L42" s="432"/>
      <c r="M42" s="432"/>
      <c r="N42" s="432"/>
      <c r="O42" s="432"/>
      <c r="P42" s="432"/>
      <c r="Q42" s="432"/>
      <c r="R42" s="433"/>
    </row>
    <row r="43" spans="2:18" ht="1.5" customHeight="1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B1:C370"/>
  <sheetViews>
    <sheetView topLeftCell="A18" zoomScale="80" zoomScaleNormal="80" workbookViewId="0">
      <selection activeCell="T22" sqref="S22:T22"/>
    </sheetView>
  </sheetViews>
  <sheetFormatPr defaultColWidth="11" defaultRowHeight="15"/>
  <cols>
    <col min="1" max="1" width="1.42578125" style="56" customWidth="1"/>
    <col min="2" max="2" width="5.5703125" style="58" customWidth="1"/>
    <col min="3" max="3" width="67.85546875" style="57" customWidth="1"/>
    <col min="4" max="16384" width="11" style="56"/>
  </cols>
  <sheetData>
    <row r="1" spans="2:3">
      <c r="B1" s="62" t="s">
        <v>148</v>
      </c>
      <c r="C1" s="63" t="s">
        <v>149</v>
      </c>
    </row>
    <row r="2" spans="2:3" s="59" customFormat="1" ht="39.950000000000003" customHeight="1">
      <c r="B2" s="64" t="s">
        <v>150</v>
      </c>
      <c r="C2" s="65" t="s">
        <v>151</v>
      </c>
    </row>
    <row r="3" spans="2:3" s="59" customFormat="1" ht="39.950000000000003" customHeight="1">
      <c r="B3" s="64" t="s">
        <v>152</v>
      </c>
      <c r="C3" s="65" t="s">
        <v>153</v>
      </c>
    </row>
    <row r="4" spans="2:3" s="59" customFormat="1" ht="39.950000000000003" customHeight="1">
      <c r="B4" s="64" t="s">
        <v>154</v>
      </c>
      <c r="C4" s="66" t="s">
        <v>155</v>
      </c>
    </row>
    <row r="5" spans="2:3" s="59" customFormat="1" ht="39.950000000000003" customHeight="1">
      <c r="B5" s="64" t="s">
        <v>156</v>
      </c>
      <c r="C5" s="66" t="s">
        <v>157</v>
      </c>
    </row>
    <row r="6" spans="2:3" s="59" customFormat="1" ht="39.950000000000003" customHeight="1">
      <c r="B6" s="64" t="s">
        <v>158</v>
      </c>
      <c r="C6" s="66" t="s">
        <v>159</v>
      </c>
    </row>
    <row r="7" spans="2:3" s="59" customFormat="1" ht="39.950000000000003" customHeight="1">
      <c r="B7" s="64" t="s">
        <v>160</v>
      </c>
      <c r="C7" s="66" t="s">
        <v>161</v>
      </c>
    </row>
    <row r="8" spans="2:3" s="59" customFormat="1" ht="39.950000000000003" customHeight="1">
      <c r="B8" s="67">
        <v>1</v>
      </c>
      <c r="C8" s="65" t="s">
        <v>118</v>
      </c>
    </row>
    <row r="9" spans="2:3" s="59" customFormat="1" ht="39.950000000000003" customHeight="1">
      <c r="B9" s="67">
        <v>2</v>
      </c>
      <c r="C9" s="65" t="s">
        <v>142</v>
      </c>
    </row>
    <row r="10" spans="2:3" s="59" customFormat="1" ht="39.950000000000003" customHeight="1">
      <c r="B10" s="67">
        <v>3</v>
      </c>
      <c r="C10" s="65" t="s">
        <v>127</v>
      </c>
    </row>
    <row r="11" spans="2:3" s="59" customFormat="1" ht="39.950000000000003" customHeight="1">
      <c r="B11" s="67">
        <v>4</v>
      </c>
      <c r="C11" s="65" t="s">
        <v>117</v>
      </c>
    </row>
    <row r="12" spans="2:3" s="59" customFormat="1" ht="39.950000000000003" customHeight="1">
      <c r="B12" s="67">
        <v>5</v>
      </c>
      <c r="C12" s="65" t="s">
        <v>121</v>
      </c>
    </row>
    <row r="13" spans="2:3" s="59" customFormat="1" ht="39.950000000000003" customHeight="1">
      <c r="B13" s="67">
        <v>6</v>
      </c>
      <c r="C13" s="65" t="s">
        <v>120</v>
      </c>
    </row>
    <row r="14" spans="2:3" s="59" customFormat="1" ht="39.950000000000003" customHeight="1">
      <c r="B14" s="67">
        <v>7</v>
      </c>
      <c r="C14" s="65" t="s">
        <v>130</v>
      </c>
    </row>
    <row r="15" spans="2:3" s="59" customFormat="1" ht="39.950000000000003" customHeight="1">
      <c r="B15" s="67">
        <v>8</v>
      </c>
      <c r="C15" s="65" t="s">
        <v>162</v>
      </c>
    </row>
    <row r="16" spans="2:3" s="59" customFormat="1" ht="39.950000000000003" customHeight="1">
      <c r="B16" s="67">
        <v>9</v>
      </c>
      <c r="C16" s="65" t="s">
        <v>131</v>
      </c>
    </row>
    <row r="17" spans="2:3" s="59" customFormat="1" ht="39.950000000000003" customHeight="1">
      <c r="B17" s="67">
        <v>10</v>
      </c>
      <c r="C17" s="65" t="s">
        <v>163</v>
      </c>
    </row>
    <row r="18" spans="2:3" s="59" customFormat="1" ht="39.950000000000003" customHeight="1">
      <c r="B18" s="67">
        <v>11</v>
      </c>
      <c r="C18" s="65" t="s">
        <v>110</v>
      </c>
    </row>
    <row r="19" spans="2:3" s="59" customFormat="1" ht="39.950000000000003" customHeight="1">
      <c r="B19" s="67">
        <v>12</v>
      </c>
      <c r="C19" s="65" t="s">
        <v>125</v>
      </c>
    </row>
    <row r="20" spans="2:3" s="59" customFormat="1" ht="39.950000000000003" customHeight="1">
      <c r="B20" s="67">
        <v>13</v>
      </c>
      <c r="C20" s="65" t="s">
        <v>122</v>
      </c>
    </row>
    <row r="21" spans="2:3" s="59" customFormat="1" ht="39.950000000000003" customHeight="1">
      <c r="B21" s="67" t="s">
        <v>338</v>
      </c>
      <c r="C21" s="65" t="s">
        <v>164</v>
      </c>
    </row>
    <row r="22" spans="2:3" s="59" customFormat="1" ht="39.950000000000003" customHeight="1">
      <c r="B22" s="67" t="s">
        <v>339</v>
      </c>
      <c r="C22" s="65" t="s">
        <v>165</v>
      </c>
    </row>
    <row r="23" spans="2:3" s="59" customFormat="1" ht="39.950000000000003" customHeight="1">
      <c r="B23" s="67" t="s">
        <v>340</v>
      </c>
      <c r="C23" s="65" t="s">
        <v>119</v>
      </c>
    </row>
    <row r="24" spans="2:3" s="59" customFormat="1" ht="39.950000000000003" customHeight="1">
      <c r="B24" s="67" t="s">
        <v>341</v>
      </c>
      <c r="C24" s="65" t="s">
        <v>166</v>
      </c>
    </row>
    <row r="25" spans="2:3" s="59" customFormat="1" ht="39.950000000000003" customHeight="1">
      <c r="B25" s="67">
        <v>15</v>
      </c>
      <c r="C25" s="65" t="s">
        <v>167</v>
      </c>
    </row>
    <row r="26" spans="2:3" s="59" customFormat="1" ht="39.950000000000003" customHeight="1">
      <c r="B26" s="67">
        <v>16</v>
      </c>
      <c r="C26" s="65" t="s">
        <v>132</v>
      </c>
    </row>
    <row r="27" spans="2:3" s="59" customFormat="1" ht="39.950000000000003" customHeight="1">
      <c r="B27" s="67">
        <v>17</v>
      </c>
      <c r="C27" s="65" t="s">
        <v>168</v>
      </c>
    </row>
    <row r="28" spans="2:3" s="59" customFormat="1" ht="39.950000000000003" customHeight="1">
      <c r="B28" s="67">
        <v>18</v>
      </c>
      <c r="C28" s="65" t="s">
        <v>169</v>
      </c>
    </row>
    <row r="29" spans="2:3" s="59" customFormat="1" ht="39.950000000000003" customHeight="1">
      <c r="B29" s="67">
        <v>19</v>
      </c>
      <c r="C29" s="65" t="s">
        <v>170</v>
      </c>
    </row>
    <row r="30" spans="2:3" s="59" customFormat="1" ht="39.950000000000003" customHeight="1">
      <c r="B30" s="67">
        <v>20</v>
      </c>
      <c r="C30" s="65" t="s">
        <v>129</v>
      </c>
    </row>
    <row r="31" spans="2:3" s="59" customFormat="1" ht="39.950000000000003" customHeight="1">
      <c r="B31" s="67">
        <v>21</v>
      </c>
      <c r="C31" s="65" t="s">
        <v>171</v>
      </c>
    </row>
    <row r="32" spans="2:3" s="59" customFormat="1" ht="39.950000000000003" customHeight="1">
      <c r="B32" s="67">
        <v>22</v>
      </c>
      <c r="C32" s="65" t="s">
        <v>172</v>
      </c>
    </row>
    <row r="33" spans="2:3" s="59" customFormat="1" ht="39.950000000000003" customHeight="1">
      <c r="B33" s="67">
        <v>23</v>
      </c>
      <c r="C33" s="65" t="s">
        <v>115</v>
      </c>
    </row>
    <row r="34" spans="2:3" s="59" customFormat="1" ht="39.950000000000003" customHeight="1">
      <c r="B34" s="67">
        <v>24</v>
      </c>
      <c r="C34" s="65" t="s">
        <v>133</v>
      </c>
    </row>
    <row r="35" spans="2:3" s="59" customFormat="1" ht="39.950000000000003" customHeight="1">
      <c r="B35" s="67">
        <v>25</v>
      </c>
      <c r="C35" s="65" t="s">
        <v>173</v>
      </c>
    </row>
    <row r="36" spans="2:3" s="59" customFormat="1" ht="39.950000000000003" customHeight="1">
      <c r="B36" s="67" t="s">
        <v>174</v>
      </c>
      <c r="C36" s="65" t="s">
        <v>175</v>
      </c>
    </row>
    <row r="37" spans="2:3" s="59" customFormat="1" ht="39.950000000000003" customHeight="1">
      <c r="B37" s="67" t="s">
        <v>176</v>
      </c>
      <c r="C37" s="65" t="s">
        <v>177</v>
      </c>
    </row>
    <row r="38" spans="2:3" s="59" customFormat="1" ht="39.950000000000003" customHeight="1">
      <c r="B38" s="67" t="s">
        <v>178</v>
      </c>
      <c r="C38" s="65" t="s">
        <v>179</v>
      </c>
    </row>
    <row r="39" spans="2:3" s="59" customFormat="1" ht="39.950000000000003" customHeight="1">
      <c r="B39" s="67" t="s">
        <v>180</v>
      </c>
      <c r="C39" s="65" t="s">
        <v>181</v>
      </c>
    </row>
    <row r="40" spans="2:3" s="59" customFormat="1" ht="39.950000000000003" customHeight="1">
      <c r="B40" s="67" t="s">
        <v>182</v>
      </c>
      <c r="C40" s="65" t="s">
        <v>175</v>
      </c>
    </row>
    <row r="41" spans="2:3" s="59" customFormat="1" ht="39.950000000000003" customHeight="1">
      <c r="B41" s="67" t="s">
        <v>183</v>
      </c>
      <c r="C41" s="65" t="s">
        <v>177</v>
      </c>
    </row>
    <row r="42" spans="2:3" s="59" customFormat="1" ht="39.950000000000003" customHeight="1">
      <c r="B42" s="67" t="s">
        <v>184</v>
      </c>
      <c r="C42" s="65" t="s">
        <v>179</v>
      </c>
    </row>
    <row r="43" spans="2:3" s="59" customFormat="1" ht="39.950000000000003" customHeight="1">
      <c r="B43" s="67" t="s">
        <v>185</v>
      </c>
      <c r="C43" s="65" t="s">
        <v>181</v>
      </c>
    </row>
    <row r="44" spans="2:3" s="59" customFormat="1" ht="39.950000000000003" customHeight="1">
      <c r="B44" s="67">
        <v>26</v>
      </c>
      <c r="C44" s="65" t="s">
        <v>90</v>
      </c>
    </row>
    <row r="45" spans="2:3" s="59" customFormat="1" ht="39.950000000000003" customHeight="1">
      <c r="B45" s="67">
        <v>27</v>
      </c>
      <c r="C45" s="65" t="s">
        <v>186</v>
      </c>
    </row>
    <row r="46" spans="2:3" s="59" customFormat="1" ht="39.950000000000003" customHeight="1">
      <c r="B46" s="67">
        <v>28</v>
      </c>
      <c r="C46" s="65" t="s">
        <v>187</v>
      </c>
    </row>
    <row r="47" spans="2:3" s="59" customFormat="1" ht="39.950000000000003" customHeight="1">
      <c r="B47" s="67">
        <v>29</v>
      </c>
      <c r="C47" s="65" t="s">
        <v>188</v>
      </c>
    </row>
    <row r="48" spans="2:3" s="59" customFormat="1" ht="39.950000000000003" customHeight="1">
      <c r="B48" s="67">
        <v>30</v>
      </c>
      <c r="C48" s="65"/>
    </row>
    <row r="49" spans="2:3" s="59" customFormat="1" ht="39.950000000000003" customHeight="1">
      <c r="B49" s="67">
        <v>31</v>
      </c>
      <c r="C49" s="65"/>
    </row>
    <row r="50" spans="2:3" s="59" customFormat="1" ht="39.950000000000003" customHeight="1">
      <c r="B50" s="67" t="s">
        <v>189</v>
      </c>
      <c r="C50" s="65" t="s">
        <v>190</v>
      </c>
    </row>
    <row r="51" spans="2:3" s="59" customFormat="1" ht="39.950000000000003" customHeight="1">
      <c r="B51" s="67" t="s">
        <v>191</v>
      </c>
      <c r="C51" s="65" t="s">
        <v>192</v>
      </c>
    </row>
    <row r="52" spans="2:3" s="59" customFormat="1" ht="39.950000000000003" customHeight="1">
      <c r="B52" s="67" t="s">
        <v>193</v>
      </c>
      <c r="C52" s="65" t="s">
        <v>194</v>
      </c>
    </row>
    <row r="53" spans="2:3" s="59" customFormat="1" ht="39.950000000000003" customHeight="1">
      <c r="B53" s="67" t="s">
        <v>195</v>
      </c>
      <c r="C53" s="65" t="s">
        <v>196</v>
      </c>
    </row>
    <row r="54" spans="2:3" s="59" customFormat="1" ht="39.950000000000003" customHeight="1">
      <c r="B54" s="67"/>
      <c r="C54" s="65"/>
    </row>
    <row r="55" spans="2:3" s="59" customFormat="1" ht="39.950000000000003" customHeight="1">
      <c r="B55" s="67">
        <v>101</v>
      </c>
      <c r="C55" s="65" t="s">
        <v>197</v>
      </c>
    </row>
    <row r="56" spans="2:3" s="59" customFormat="1" ht="39.950000000000003" customHeight="1">
      <c r="B56" s="67">
        <v>102</v>
      </c>
      <c r="C56" s="65" t="s">
        <v>116</v>
      </c>
    </row>
    <row r="57" spans="2:3" s="59" customFormat="1" ht="39.950000000000003" customHeight="1">
      <c r="B57" s="67">
        <v>103</v>
      </c>
      <c r="C57" s="65" t="s">
        <v>124</v>
      </c>
    </row>
    <row r="58" spans="2:3" s="59" customFormat="1" ht="39.950000000000003" customHeight="1">
      <c r="B58" s="67">
        <v>104</v>
      </c>
      <c r="C58" s="65" t="s">
        <v>114</v>
      </c>
    </row>
    <row r="59" spans="2:3" s="59" customFormat="1" ht="39.950000000000003" customHeight="1">
      <c r="B59" s="67">
        <v>105</v>
      </c>
      <c r="C59" s="65" t="s">
        <v>198</v>
      </c>
    </row>
    <row r="60" spans="2:3" s="59" customFormat="1" ht="39.950000000000003" customHeight="1">
      <c r="B60" s="67">
        <v>106</v>
      </c>
      <c r="C60" s="65" t="s">
        <v>199</v>
      </c>
    </row>
    <row r="61" spans="2:3" s="59" customFormat="1" ht="39.950000000000003" customHeight="1">
      <c r="B61" s="67">
        <v>107</v>
      </c>
      <c r="C61" s="65" t="s">
        <v>200</v>
      </c>
    </row>
    <row r="62" spans="2:3" s="59" customFormat="1" ht="39.950000000000003" customHeight="1">
      <c r="B62" s="67">
        <v>108</v>
      </c>
      <c r="C62" s="68" t="s">
        <v>201</v>
      </c>
    </row>
    <row r="63" spans="2:3" s="59" customFormat="1" ht="39.950000000000003" customHeight="1">
      <c r="B63" s="67" t="s">
        <v>202</v>
      </c>
      <c r="C63" s="68" t="s">
        <v>203</v>
      </c>
    </row>
    <row r="64" spans="2:3" s="59" customFormat="1" ht="39.950000000000003" customHeight="1">
      <c r="B64" s="67" t="s">
        <v>204</v>
      </c>
      <c r="C64" s="68" t="s">
        <v>205</v>
      </c>
    </row>
    <row r="65" spans="2:3" s="59" customFormat="1" ht="39.950000000000003" customHeight="1">
      <c r="B65" s="67" t="s">
        <v>206</v>
      </c>
      <c r="C65" s="68" t="s">
        <v>207</v>
      </c>
    </row>
    <row r="66" spans="2:3" s="59" customFormat="1" ht="39.950000000000003" customHeight="1">
      <c r="B66" s="67" t="s">
        <v>208</v>
      </c>
      <c r="C66" s="68" t="s">
        <v>209</v>
      </c>
    </row>
    <row r="67" spans="2:3" s="59" customFormat="1" ht="39.950000000000003" customHeight="1">
      <c r="B67" s="67">
        <v>109</v>
      </c>
      <c r="C67" s="65" t="s">
        <v>138</v>
      </c>
    </row>
    <row r="68" spans="2:3" s="59" customFormat="1" ht="39.950000000000003" customHeight="1">
      <c r="B68" s="67">
        <v>110</v>
      </c>
      <c r="C68" s="65" t="s">
        <v>210</v>
      </c>
    </row>
    <row r="69" spans="2:3" s="59" customFormat="1" ht="39.950000000000003" customHeight="1">
      <c r="B69" s="67">
        <v>111</v>
      </c>
      <c r="C69" s="65" t="s">
        <v>123</v>
      </c>
    </row>
    <row r="70" spans="2:3" s="59" customFormat="1" ht="39.950000000000003" customHeight="1">
      <c r="B70" s="67">
        <v>112</v>
      </c>
      <c r="C70" s="65" t="s">
        <v>128</v>
      </c>
    </row>
    <row r="71" spans="2:3" s="59" customFormat="1" ht="39.950000000000003" customHeight="1">
      <c r="B71" s="67">
        <v>113</v>
      </c>
      <c r="C71" s="65" t="s">
        <v>97</v>
      </c>
    </row>
    <row r="72" spans="2:3" s="59" customFormat="1" ht="39.950000000000003" customHeight="1">
      <c r="B72" s="67">
        <v>114</v>
      </c>
      <c r="C72" s="65" t="s">
        <v>211</v>
      </c>
    </row>
    <row r="73" spans="2:3" s="59" customFormat="1" ht="39.950000000000003" customHeight="1">
      <c r="B73" s="67" t="s">
        <v>212</v>
      </c>
      <c r="C73" s="65" t="s">
        <v>213</v>
      </c>
    </row>
    <row r="74" spans="2:3" s="59" customFormat="1" ht="39.950000000000003" customHeight="1">
      <c r="B74" s="67" t="s">
        <v>214</v>
      </c>
      <c r="C74" s="65" t="s">
        <v>215</v>
      </c>
    </row>
    <row r="75" spans="2:3" s="59" customFormat="1" ht="39.950000000000003" customHeight="1">
      <c r="B75" s="67" t="s">
        <v>216</v>
      </c>
      <c r="C75" s="65" t="s">
        <v>217</v>
      </c>
    </row>
    <row r="76" spans="2:3" s="59" customFormat="1" ht="39.950000000000003" customHeight="1">
      <c r="B76" s="67" t="s">
        <v>218</v>
      </c>
      <c r="C76" s="65" t="s">
        <v>219</v>
      </c>
    </row>
    <row r="77" spans="2:3" s="59" customFormat="1" ht="39.950000000000003" customHeight="1">
      <c r="B77" s="67">
        <v>115</v>
      </c>
      <c r="C77" s="65" t="s">
        <v>220</v>
      </c>
    </row>
    <row r="78" spans="2:3" s="59" customFormat="1" ht="39.950000000000003" customHeight="1">
      <c r="B78" s="67" t="s">
        <v>221</v>
      </c>
      <c r="C78" s="65" t="s">
        <v>222</v>
      </c>
    </row>
    <row r="79" spans="2:3" s="59" customFormat="1" ht="39.950000000000003" customHeight="1">
      <c r="B79" s="67" t="s">
        <v>223</v>
      </c>
      <c r="C79" s="65" t="s">
        <v>224</v>
      </c>
    </row>
    <row r="80" spans="2:3" s="59" customFormat="1" ht="39.950000000000003" customHeight="1">
      <c r="B80" s="67" t="s">
        <v>225</v>
      </c>
      <c r="C80" s="65" t="s">
        <v>226</v>
      </c>
    </row>
    <row r="81" spans="2:3" s="59" customFormat="1" ht="39.950000000000003" customHeight="1">
      <c r="B81" s="67" t="s">
        <v>227</v>
      </c>
      <c r="C81" s="65" t="s">
        <v>228</v>
      </c>
    </row>
    <row r="82" spans="2:3" s="59" customFormat="1" ht="39.950000000000003" customHeight="1">
      <c r="B82" s="67">
        <v>116</v>
      </c>
      <c r="C82" s="65" t="s">
        <v>126</v>
      </c>
    </row>
    <row r="83" spans="2:3" s="59" customFormat="1" ht="39.950000000000003" customHeight="1">
      <c r="B83" s="67">
        <v>117</v>
      </c>
      <c r="C83" s="65" t="s">
        <v>229</v>
      </c>
    </row>
    <row r="84" spans="2:3" s="59" customFormat="1" ht="39.950000000000003" customHeight="1">
      <c r="B84" s="67">
        <v>118</v>
      </c>
      <c r="C84" s="65" t="s">
        <v>99</v>
      </c>
    </row>
    <row r="85" spans="2:3" s="59" customFormat="1" ht="39.950000000000003" customHeight="1">
      <c r="B85" s="67">
        <v>119</v>
      </c>
      <c r="C85" s="65" t="s">
        <v>230</v>
      </c>
    </row>
    <row r="86" spans="2:3" s="59" customFormat="1" ht="39.950000000000003" customHeight="1">
      <c r="B86" s="67">
        <v>120</v>
      </c>
      <c r="C86" s="65" t="s">
        <v>91</v>
      </c>
    </row>
    <row r="87" spans="2:3" s="59" customFormat="1" ht="39.950000000000003" customHeight="1">
      <c r="B87" s="67">
        <v>121</v>
      </c>
      <c r="C87" s="65" t="s">
        <v>231</v>
      </c>
    </row>
    <row r="88" spans="2:3" s="59" customFormat="1" ht="39.950000000000003" customHeight="1">
      <c r="B88" s="67">
        <v>122</v>
      </c>
      <c r="C88" s="65" t="s">
        <v>232</v>
      </c>
    </row>
    <row r="89" spans="2:3" s="59" customFormat="1" ht="39.950000000000003" customHeight="1">
      <c r="B89" s="67">
        <v>123</v>
      </c>
      <c r="C89" s="65" t="s">
        <v>233</v>
      </c>
    </row>
    <row r="90" spans="2:3" s="59" customFormat="1" ht="39.950000000000003" customHeight="1">
      <c r="B90" s="67">
        <v>124</v>
      </c>
      <c r="C90" s="65" t="s">
        <v>234</v>
      </c>
    </row>
    <row r="91" spans="2:3" s="59" customFormat="1" ht="39.950000000000003" customHeight="1">
      <c r="B91" s="67">
        <v>125</v>
      </c>
      <c r="C91" s="65" t="s">
        <v>235</v>
      </c>
    </row>
    <row r="92" spans="2:3" s="59" customFormat="1" ht="39.950000000000003" customHeight="1">
      <c r="B92" s="67"/>
      <c r="C92" s="65"/>
    </row>
    <row r="93" spans="2:3" s="59" customFormat="1" ht="39.950000000000003" customHeight="1">
      <c r="B93" s="67"/>
      <c r="C93" s="65"/>
    </row>
    <row r="94" spans="2:3" s="59" customFormat="1" ht="39.950000000000003" customHeight="1">
      <c r="B94" s="67"/>
      <c r="C94" s="65"/>
    </row>
    <row r="95" spans="2:3" s="59" customFormat="1" ht="39.950000000000003" customHeight="1">
      <c r="B95" s="67">
        <v>201</v>
      </c>
      <c r="C95" s="65" t="s">
        <v>103</v>
      </c>
    </row>
    <row r="96" spans="2:3" s="59" customFormat="1" ht="39.950000000000003" customHeight="1">
      <c r="B96" s="67">
        <v>202</v>
      </c>
      <c r="C96" s="65" t="s">
        <v>104</v>
      </c>
    </row>
    <row r="97" spans="2:3" s="59" customFormat="1" ht="39.950000000000003" customHeight="1">
      <c r="B97" s="67">
        <v>203</v>
      </c>
      <c r="C97" s="65" t="s">
        <v>236</v>
      </c>
    </row>
    <row r="98" spans="2:3" s="59" customFormat="1" ht="39.950000000000003" customHeight="1">
      <c r="B98" s="67">
        <v>204</v>
      </c>
      <c r="C98" s="65" t="s">
        <v>237</v>
      </c>
    </row>
    <row r="99" spans="2:3" s="59" customFormat="1" ht="39.950000000000003" customHeight="1">
      <c r="B99" s="67">
        <v>205</v>
      </c>
      <c r="C99" s="65" t="s">
        <v>238</v>
      </c>
    </row>
    <row r="100" spans="2:3" s="59" customFormat="1" ht="39.950000000000003" customHeight="1">
      <c r="B100" s="67">
        <v>206</v>
      </c>
      <c r="C100" s="65" t="s">
        <v>135</v>
      </c>
    </row>
    <row r="101" spans="2:3" s="59" customFormat="1" ht="39.950000000000003" customHeight="1">
      <c r="B101" s="67">
        <v>207</v>
      </c>
      <c r="C101" s="65" t="s">
        <v>96</v>
      </c>
    </row>
    <row r="102" spans="2:3" s="59" customFormat="1" ht="39.950000000000003" customHeight="1">
      <c r="B102" s="67">
        <v>208</v>
      </c>
      <c r="C102" s="65" t="s">
        <v>239</v>
      </c>
    </row>
    <row r="103" spans="2:3" s="59" customFormat="1" ht="39.950000000000003" customHeight="1">
      <c r="B103" s="67">
        <v>209</v>
      </c>
      <c r="C103" s="65" t="s">
        <v>139</v>
      </c>
    </row>
    <row r="104" spans="2:3" s="59" customFormat="1" ht="39.950000000000003" customHeight="1">
      <c r="B104" s="67">
        <v>210</v>
      </c>
      <c r="C104" s="65" t="s">
        <v>240</v>
      </c>
    </row>
    <row r="105" spans="2:3" s="59" customFormat="1" ht="39.950000000000003" customHeight="1">
      <c r="B105" s="67">
        <v>211</v>
      </c>
      <c r="C105" s="65" t="s">
        <v>134</v>
      </c>
    </row>
    <row r="106" spans="2:3" s="59" customFormat="1" ht="39.950000000000003" customHeight="1">
      <c r="B106" s="67">
        <v>212</v>
      </c>
      <c r="C106" s="65" t="s">
        <v>141</v>
      </c>
    </row>
    <row r="107" spans="2:3" s="59" customFormat="1" ht="39.950000000000003" customHeight="1">
      <c r="B107" s="67">
        <v>213</v>
      </c>
      <c r="C107" s="65" t="s">
        <v>241</v>
      </c>
    </row>
    <row r="108" spans="2:3" s="59" customFormat="1" ht="39.950000000000003" customHeight="1">
      <c r="B108" s="67">
        <v>214</v>
      </c>
      <c r="C108" s="65" t="s">
        <v>242</v>
      </c>
    </row>
    <row r="109" spans="2:3" s="59" customFormat="1" ht="39.950000000000003" customHeight="1">
      <c r="B109" s="67" t="s">
        <v>243</v>
      </c>
      <c r="C109" s="65" t="s">
        <v>244</v>
      </c>
    </row>
    <row r="110" spans="2:3" s="59" customFormat="1" ht="39.950000000000003" customHeight="1">
      <c r="B110" s="67" t="s">
        <v>245</v>
      </c>
      <c r="C110" s="65" t="s">
        <v>246</v>
      </c>
    </row>
    <row r="111" spans="2:3" s="59" customFormat="1" ht="39.950000000000003" customHeight="1">
      <c r="B111" s="67" t="s">
        <v>247</v>
      </c>
      <c r="C111" s="65" t="s">
        <v>248</v>
      </c>
    </row>
    <row r="112" spans="2:3" s="59" customFormat="1" ht="39.950000000000003" customHeight="1">
      <c r="B112" s="67" t="s">
        <v>249</v>
      </c>
      <c r="C112" s="65" t="s">
        <v>250</v>
      </c>
    </row>
    <row r="113" spans="2:3" s="59" customFormat="1" ht="39.950000000000003" customHeight="1">
      <c r="B113" s="67">
        <v>215</v>
      </c>
      <c r="C113" s="65" t="s">
        <v>136</v>
      </c>
    </row>
    <row r="114" spans="2:3" s="59" customFormat="1" ht="39.950000000000003" customHeight="1">
      <c r="B114" s="67">
        <v>216</v>
      </c>
      <c r="C114" s="65" t="s">
        <v>108</v>
      </c>
    </row>
    <row r="115" spans="2:3" s="59" customFormat="1" ht="39.950000000000003" customHeight="1">
      <c r="B115" s="67">
        <v>217</v>
      </c>
      <c r="C115" s="65" t="s">
        <v>88</v>
      </c>
    </row>
    <row r="116" spans="2:3" s="59" customFormat="1" ht="39.950000000000003" customHeight="1">
      <c r="B116" s="67">
        <v>218</v>
      </c>
      <c r="C116" s="65" t="s">
        <v>251</v>
      </c>
    </row>
    <row r="117" spans="2:3" s="59" customFormat="1" ht="39.950000000000003" customHeight="1">
      <c r="B117" s="67">
        <v>219</v>
      </c>
      <c r="C117" s="65" t="s">
        <v>252</v>
      </c>
    </row>
    <row r="118" spans="2:3" s="59" customFormat="1" ht="39.950000000000003" customHeight="1">
      <c r="B118" s="67">
        <v>220</v>
      </c>
      <c r="C118" s="65" t="s">
        <v>143</v>
      </c>
    </row>
    <row r="119" spans="2:3" s="59" customFormat="1" ht="39.950000000000003" customHeight="1">
      <c r="B119" s="67">
        <v>221</v>
      </c>
      <c r="C119" s="65" t="s">
        <v>253</v>
      </c>
    </row>
    <row r="120" spans="2:3" s="59" customFormat="1" ht="39.950000000000003" customHeight="1">
      <c r="B120" s="67" t="s">
        <v>254</v>
      </c>
      <c r="C120" s="65" t="s">
        <v>255</v>
      </c>
    </row>
    <row r="121" spans="2:3" s="59" customFormat="1" ht="39.950000000000003" customHeight="1">
      <c r="B121" s="67" t="s">
        <v>256</v>
      </c>
      <c r="C121" s="65" t="s">
        <v>257</v>
      </c>
    </row>
    <row r="122" spans="2:3" s="59" customFormat="1" ht="39.950000000000003" customHeight="1">
      <c r="B122" s="67" t="s">
        <v>258</v>
      </c>
      <c r="C122" s="65" t="s">
        <v>259</v>
      </c>
    </row>
    <row r="123" spans="2:3" s="59" customFormat="1" ht="39.950000000000003" customHeight="1">
      <c r="B123" s="67" t="s">
        <v>260</v>
      </c>
      <c r="C123" s="65" t="s">
        <v>261</v>
      </c>
    </row>
    <row r="124" spans="2:3" s="59" customFormat="1" ht="39.950000000000003" customHeight="1">
      <c r="B124" s="67">
        <v>222</v>
      </c>
      <c r="C124" s="65" t="s">
        <v>262</v>
      </c>
    </row>
    <row r="125" spans="2:3" s="59" customFormat="1" ht="39.950000000000003" customHeight="1">
      <c r="B125" s="67" t="s">
        <v>263</v>
      </c>
      <c r="C125" s="65" t="s">
        <v>264</v>
      </c>
    </row>
    <row r="126" spans="2:3" s="59" customFormat="1" ht="39.950000000000003" customHeight="1">
      <c r="B126" s="67" t="s">
        <v>265</v>
      </c>
      <c r="C126" s="65" t="s">
        <v>266</v>
      </c>
    </row>
    <row r="127" spans="2:3" s="59" customFormat="1" ht="39.950000000000003" customHeight="1">
      <c r="B127" s="67" t="s">
        <v>267</v>
      </c>
      <c r="C127" s="65" t="s">
        <v>268</v>
      </c>
    </row>
    <row r="128" spans="2:3" s="59" customFormat="1" ht="39.950000000000003" customHeight="1">
      <c r="B128" s="67" t="s">
        <v>269</v>
      </c>
      <c r="C128" s="65" t="s">
        <v>270</v>
      </c>
    </row>
    <row r="129" spans="2:3" s="59" customFormat="1" ht="39.950000000000003" customHeight="1">
      <c r="B129" s="67">
        <v>223</v>
      </c>
      <c r="C129" s="65" t="s">
        <v>102</v>
      </c>
    </row>
    <row r="130" spans="2:3" s="59" customFormat="1" ht="39.950000000000003" customHeight="1">
      <c r="B130" s="67">
        <v>224</v>
      </c>
      <c r="C130" s="65" t="s">
        <v>93</v>
      </c>
    </row>
    <row r="131" spans="2:3" s="59" customFormat="1" ht="39.950000000000003" customHeight="1">
      <c r="B131" s="67">
        <v>225</v>
      </c>
      <c r="C131" s="65" t="s">
        <v>140</v>
      </c>
    </row>
    <row r="132" spans="2:3" s="59" customFormat="1" ht="39.950000000000003" customHeight="1">
      <c r="B132" s="67">
        <v>226</v>
      </c>
      <c r="C132" s="65" t="s">
        <v>105</v>
      </c>
    </row>
    <row r="133" spans="2:3" s="59" customFormat="1" ht="39.950000000000003" customHeight="1">
      <c r="B133" s="67">
        <v>227</v>
      </c>
      <c r="C133" s="65" t="s">
        <v>137</v>
      </c>
    </row>
    <row r="134" spans="2:3" s="59" customFormat="1" ht="39.950000000000003" customHeight="1">
      <c r="B134" s="67">
        <v>228</v>
      </c>
      <c r="C134" s="65" t="s">
        <v>271</v>
      </c>
    </row>
    <row r="135" spans="2:3" s="59" customFormat="1" ht="39.950000000000003" customHeight="1">
      <c r="B135" s="67">
        <v>229</v>
      </c>
      <c r="C135" s="65" t="s">
        <v>272</v>
      </c>
    </row>
    <row r="136" spans="2:3" s="59" customFormat="1" ht="39.950000000000003" customHeight="1">
      <c r="B136" s="67">
        <v>230</v>
      </c>
      <c r="C136" s="65" t="s">
        <v>273</v>
      </c>
    </row>
    <row r="137" spans="2:3" s="59" customFormat="1" ht="39.950000000000003" customHeight="1">
      <c r="B137" s="67">
        <v>231</v>
      </c>
      <c r="C137" s="65" t="s">
        <v>274</v>
      </c>
    </row>
    <row r="138" spans="2:3" s="59" customFormat="1" ht="39.950000000000003" customHeight="1">
      <c r="B138" s="67">
        <v>232</v>
      </c>
      <c r="C138" s="65" t="s">
        <v>275</v>
      </c>
    </row>
    <row r="139" spans="2:3" s="59" customFormat="1" ht="39.950000000000003" customHeight="1">
      <c r="B139" s="67"/>
      <c r="C139" s="65"/>
    </row>
    <row r="140" spans="2:3" s="59" customFormat="1" ht="39.950000000000003" customHeight="1">
      <c r="B140" s="67"/>
      <c r="C140" s="65"/>
    </row>
    <row r="141" spans="2:3" s="59" customFormat="1" ht="39.950000000000003" customHeight="1">
      <c r="B141" s="67">
        <v>301</v>
      </c>
      <c r="C141" s="65" t="s">
        <v>92</v>
      </c>
    </row>
    <row r="142" spans="2:3" s="59" customFormat="1" ht="39.950000000000003" customHeight="1">
      <c r="B142" s="67">
        <v>302</v>
      </c>
      <c r="C142" s="65" t="s">
        <v>276</v>
      </c>
    </row>
    <row r="143" spans="2:3" s="59" customFormat="1" ht="39.950000000000003" customHeight="1">
      <c r="B143" s="67" t="s">
        <v>277</v>
      </c>
      <c r="C143" s="65" t="s">
        <v>278</v>
      </c>
    </row>
    <row r="144" spans="2:3" s="59" customFormat="1" ht="39.950000000000003" customHeight="1">
      <c r="B144" s="67" t="s">
        <v>279</v>
      </c>
      <c r="C144" s="65" t="s">
        <v>280</v>
      </c>
    </row>
    <row r="145" spans="2:3" s="59" customFormat="1" ht="39.950000000000003" customHeight="1">
      <c r="B145" s="67" t="s">
        <v>94</v>
      </c>
      <c r="C145" s="65" t="s">
        <v>95</v>
      </c>
    </row>
    <row r="146" spans="2:3" s="59" customFormat="1" ht="39.950000000000003" customHeight="1">
      <c r="B146" s="67" t="s">
        <v>281</v>
      </c>
      <c r="C146" s="65" t="s">
        <v>282</v>
      </c>
    </row>
    <row r="147" spans="2:3" s="59" customFormat="1" ht="39.950000000000003" customHeight="1">
      <c r="B147" s="67">
        <v>303</v>
      </c>
      <c r="C147" s="65" t="s">
        <v>283</v>
      </c>
    </row>
    <row r="148" spans="2:3" s="59" customFormat="1" ht="39.950000000000003" customHeight="1">
      <c r="B148" s="67">
        <v>304</v>
      </c>
      <c r="C148" s="65" t="s">
        <v>284</v>
      </c>
    </row>
    <row r="149" spans="2:3" s="59" customFormat="1" ht="39.950000000000003" customHeight="1">
      <c r="B149" s="67">
        <v>305</v>
      </c>
      <c r="C149" s="65" t="s">
        <v>285</v>
      </c>
    </row>
    <row r="150" spans="2:3" s="59" customFormat="1" ht="39.950000000000003" customHeight="1">
      <c r="B150" s="67">
        <v>306</v>
      </c>
      <c r="C150" s="65" t="s">
        <v>113</v>
      </c>
    </row>
    <row r="151" spans="2:3" s="59" customFormat="1" ht="39.950000000000003" customHeight="1">
      <c r="B151" s="67">
        <v>307</v>
      </c>
      <c r="C151" s="65" t="s">
        <v>286</v>
      </c>
    </row>
    <row r="152" spans="2:3" s="59" customFormat="1" ht="39.950000000000003" customHeight="1">
      <c r="B152" s="67">
        <v>308</v>
      </c>
      <c r="C152" s="65" t="s">
        <v>287</v>
      </c>
    </row>
    <row r="153" spans="2:3" s="59" customFormat="1" ht="39.950000000000003" customHeight="1">
      <c r="B153" s="67" t="s">
        <v>288</v>
      </c>
      <c r="C153" s="65" t="s">
        <v>289</v>
      </c>
    </row>
    <row r="154" spans="2:3" s="59" customFormat="1" ht="39.950000000000003" customHeight="1">
      <c r="B154" s="67" t="s">
        <v>290</v>
      </c>
      <c r="C154" s="65" t="s">
        <v>291</v>
      </c>
    </row>
    <row r="155" spans="2:3" s="59" customFormat="1" ht="39.950000000000003" customHeight="1">
      <c r="B155" s="67" t="s">
        <v>292</v>
      </c>
      <c r="C155" s="65" t="s">
        <v>293</v>
      </c>
    </row>
    <row r="156" spans="2:3" s="59" customFormat="1" ht="39.950000000000003" customHeight="1">
      <c r="B156" s="67" t="s">
        <v>294</v>
      </c>
      <c r="C156" s="65" t="s">
        <v>295</v>
      </c>
    </row>
    <row r="157" spans="2:3" s="59" customFormat="1" ht="39.950000000000003" customHeight="1">
      <c r="B157" s="67">
        <v>309</v>
      </c>
      <c r="C157" s="65" t="s">
        <v>296</v>
      </c>
    </row>
    <row r="158" spans="2:3" s="59" customFormat="1" ht="39.950000000000003" customHeight="1">
      <c r="B158" s="67" t="s">
        <v>297</v>
      </c>
      <c r="C158" s="65" t="s">
        <v>298</v>
      </c>
    </row>
    <row r="159" spans="2:3" s="59" customFormat="1" ht="39.950000000000003" customHeight="1">
      <c r="B159" s="67" t="s">
        <v>299</v>
      </c>
      <c r="C159" s="65" t="s">
        <v>300</v>
      </c>
    </row>
    <row r="160" spans="2:3" s="59" customFormat="1" ht="39.950000000000003" customHeight="1">
      <c r="B160" s="67" t="s">
        <v>301</v>
      </c>
      <c r="C160" s="65" t="s">
        <v>302</v>
      </c>
    </row>
    <row r="161" spans="2:3" s="59" customFormat="1" ht="39.950000000000003" customHeight="1">
      <c r="B161" s="67" t="s">
        <v>303</v>
      </c>
      <c r="C161" s="65" t="s">
        <v>304</v>
      </c>
    </row>
    <row r="162" spans="2:3" s="59" customFormat="1" ht="39.950000000000003" customHeight="1">
      <c r="B162" s="67">
        <v>310</v>
      </c>
      <c r="C162" s="65" t="s">
        <v>305</v>
      </c>
    </row>
    <row r="163" spans="2:3" s="59" customFormat="1" ht="39.950000000000003" customHeight="1">
      <c r="B163" s="67">
        <v>311</v>
      </c>
      <c r="C163" s="65" t="s">
        <v>106</v>
      </c>
    </row>
    <row r="164" spans="2:3" s="59" customFormat="1" ht="39.950000000000003" customHeight="1">
      <c r="B164" s="67">
        <v>312</v>
      </c>
      <c r="C164" s="65" t="s">
        <v>306</v>
      </c>
    </row>
    <row r="165" spans="2:3" s="59" customFormat="1" ht="39.950000000000003" customHeight="1">
      <c r="B165" s="67">
        <v>313</v>
      </c>
      <c r="C165" s="65" t="s">
        <v>307</v>
      </c>
    </row>
    <row r="166" spans="2:3" s="59" customFormat="1" ht="39.950000000000003" customHeight="1">
      <c r="B166" s="67">
        <v>314</v>
      </c>
      <c r="C166" s="65" t="s">
        <v>98</v>
      </c>
    </row>
    <row r="167" spans="2:3" s="59" customFormat="1" ht="39.950000000000003" customHeight="1">
      <c r="B167" s="67">
        <v>315</v>
      </c>
      <c r="C167" s="65" t="s">
        <v>107</v>
      </c>
    </row>
    <row r="168" spans="2:3" s="59" customFormat="1" ht="39.950000000000003" customHeight="1">
      <c r="B168" s="67">
        <v>316</v>
      </c>
      <c r="C168" s="65" t="s">
        <v>308</v>
      </c>
    </row>
    <row r="169" spans="2:3" s="59" customFormat="1" ht="39.950000000000003" customHeight="1">
      <c r="B169" s="67">
        <v>317</v>
      </c>
      <c r="C169" s="65" t="s">
        <v>109</v>
      </c>
    </row>
    <row r="170" spans="2:3" s="59" customFormat="1" ht="39.950000000000003" customHeight="1">
      <c r="B170" s="67">
        <v>318</v>
      </c>
      <c r="C170" s="65" t="s">
        <v>89</v>
      </c>
    </row>
    <row r="171" spans="2:3" s="59" customFormat="1" ht="39.950000000000003" customHeight="1">
      <c r="B171" s="67">
        <v>319</v>
      </c>
      <c r="C171" s="65" t="s">
        <v>309</v>
      </c>
    </row>
    <row r="172" spans="2:3" s="59" customFormat="1" ht="39.950000000000003" customHeight="1">
      <c r="B172" s="67" t="s">
        <v>310</v>
      </c>
      <c r="C172" s="65" t="s">
        <v>311</v>
      </c>
    </row>
    <row r="173" spans="2:3" s="59" customFormat="1" ht="39.950000000000003" customHeight="1">
      <c r="B173" s="67" t="s">
        <v>312</v>
      </c>
      <c r="C173" s="65" t="s">
        <v>313</v>
      </c>
    </row>
    <row r="174" spans="2:3" s="59" customFormat="1" ht="39.950000000000003" customHeight="1">
      <c r="B174" s="67" t="s">
        <v>314</v>
      </c>
      <c r="C174" s="65" t="s">
        <v>315</v>
      </c>
    </row>
    <row r="175" spans="2:3" s="59" customFormat="1" ht="39.950000000000003" customHeight="1">
      <c r="B175" s="67" t="s">
        <v>100</v>
      </c>
      <c r="C175" s="65" t="s">
        <v>101</v>
      </c>
    </row>
    <row r="176" spans="2:3" s="59" customFormat="1" ht="39.950000000000003" customHeight="1">
      <c r="B176" s="67">
        <v>320</v>
      </c>
      <c r="C176" s="65" t="s">
        <v>316</v>
      </c>
    </row>
    <row r="177" spans="2:3" s="59" customFormat="1" ht="39.950000000000003" customHeight="1">
      <c r="B177" s="67">
        <v>321</v>
      </c>
      <c r="C177" s="65" t="s">
        <v>317</v>
      </c>
    </row>
    <row r="178" spans="2:3" s="59" customFormat="1" ht="39.950000000000003" customHeight="1">
      <c r="B178" s="67">
        <v>322</v>
      </c>
      <c r="C178" s="65" t="s">
        <v>318</v>
      </c>
    </row>
    <row r="179" spans="2:3" s="59" customFormat="1" ht="39.950000000000003" customHeight="1">
      <c r="B179" s="67" t="s">
        <v>319</v>
      </c>
      <c r="C179" s="65" t="s">
        <v>320</v>
      </c>
    </row>
    <row r="180" spans="2:3" s="59" customFormat="1" ht="39.950000000000003" customHeight="1">
      <c r="B180" s="67" t="s">
        <v>321</v>
      </c>
      <c r="C180" s="65" t="s">
        <v>322</v>
      </c>
    </row>
    <row r="181" spans="2:3" s="59" customFormat="1" ht="39.950000000000003" customHeight="1">
      <c r="B181" s="67" t="s">
        <v>323</v>
      </c>
      <c r="C181" s="65" t="s">
        <v>324</v>
      </c>
    </row>
    <row r="182" spans="2:3" s="59" customFormat="1" ht="39.950000000000003" customHeight="1">
      <c r="B182" s="67" t="s">
        <v>325</v>
      </c>
      <c r="C182" s="65" t="s">
        <v>326</v>
      </c>
    </row>
    <row r="183" spans="2:3" s="59" customFormat="1" ht="39.950000000000003" customHeight="1">
      <c r="B183" s="67">
        <v>324</v>
      </c>
      <c r="C183" s="65" t="s">
        <v>327</v>
      </c>
    </row>
    <row r="184" spans="2:3" s="59" customFormat="1" ht="39.950000000000003" customHeight="1">
      <c r="B184" s="67">
        <v>325</v>
      </c>
      <c r="C184" s="65" t="s">
        <v>328</v>
      </c>
    </row>
    <row r="185" spans="2:3" s="59" customFormat="1" ht="39.950000000000003" customHeight="1">
      <c r="B185" s="67">
        <v>326</v>
      </c>
      <c r="C185" s="65" t="s">
        <v>329</v>
      </c>
    </row>
    <row r="186" spans="2:3" s="59" customFormat="1" ht="39.950000000000003" customHeight="1">
      <c r="B186" s="67">
        <v>327</v>
      </c>
      <c r="C186" s="65" t="s">
        <v>330</v>
      </c>
    </row>
    <row r="187" spans="2:3" s="59" customFormat="1" ht="39.950000000000003" customHeight="1">
      <c r="B187" s="67" t="s">
        <v>111</v>
      </c>
      <c r="C187" s="65" t="s">
        <v>112</v>
      </c>
    </row>
    <row r="188" spans="2:3" s="59" customFormat="1">
      <c r="B188" s="67"/>
      <c r="C188" s="60"/>
    </row>
    <row r="189" spans="2:3" s="59" customFormat="1">
      <c r="B189" s="67"/>
      <c r="C189" s="60"/>
    </row>
    <row r="190" spans="2:3" s="59" customFormat="1">
      <c r="B190" s="67"/>
      <c r="C190" s="60"/>
    </row>
    <row r="191" spans="2:3" s="59" customFormat="1">
      <c r="B191" s="67"/>
      <c r="C191" s="60"/>
    </row>
    <row r="192" spans="2:3" s="59" customFormat="1">
      <c r="B192" s="67"/>
      <c r="C192" s="60"/>
    </row>
    <row r="193" spans="2:3" s="59" customFormat="1">
      <c r="B193" s="67"/>
      <c r="C193" s="60"/>
    </row>
    <row r="194" spans="2:3" s="59" customFormat="1">
      <c r="B194" s="67"/>
      <c r="C194" s="60"/>
    </row>
    <row r="195" spans="2:3" s="59" customFormat="1">
      <c r="B195" s="67"/>
      <c r="C195" s="60"/>
    </row>
    <row r="196" spans="2:3" s="59" customFormat="1">
      <c r="B196" s="67"/>
      <c r="C196" s="60"/>
    </row>
    <row r="197" spans="2:3" s="59" customFormat="1">
      <c r="B197" s="67"/>
      <c r="C197" s="60"/>
    </row>
    <row r="198" spans="2:3" s="59" customFormat="1">
      <c r="B198" s="67"/>
      <c r="C198" s="60"/>
    </row>
    <row r="199" spans="2:3" s="59" customFormat="1">
      <c r="B199" s="67"/>
      <c r="C199" s="60"/>
    </row>
    <row r="200" spans="2:3" s="59" customFormat="1">
      <c r="B200" s="67"/>
      <c r="C200" s="60"/>
    </row>
    <row r="201" spans="2:3" s="59" customFormat="1">
      <c r="B201" s="67"/>
      <c r="C201" s="60"/>
    </row>
    <row r="202" spans="2:3" s="59" customFormat="1">
      <c r="B202" s="67"/>
      <c r="C202" s="60"/>
    </row>
    <row r="203" spans="2:3" s="59" customFormat="1">
      <c r="B203" s="67"/>
      <c r="C203" s="60"/>
    </row>
    <row r="204" spans="2:3" s="59" customFormat="1">
      <c r="B204" s="67"/>
      <c r="C204" s="60"/>
    </row>
    <row r="205" spans="2:3" s="59" customFormat="1">
      <c r="B205" s="67"/>
      <c r="C205" s="60"/>
    </row>
    <row r="206" spans="2:3" s="59" customFormat="1">
      <c r="B206" s="67"/>
      <c r="C206" s="60"/>
    </row>
    <row r="207" spans="2:3" s="59" customFormat="1">
      <c r="B207" s="67"/>
      <c r="C207" s="60"/>
    </row>
    <row r="208" spans="2:3" s="59" customFormat="1">
      <c r="B208" s="67"/>
      <c r="C208" s="60"/>
    </row>
    <row r="209" spans="2:3" s="59" customFormat="1">
      <c r="B209" s="67"/>
      <c r="C209" s="60"/>
    </row>
    <row r="210" spans="2:3" s="59" customFormat="1">
      <c r="B210" s="67"/>
      <c r="C210" s="60"/>
    </row>
    <row r="211" spans="2:3" s="59" customFormat="1">
      <c r="B211" s="67"/>
      <c r="C211" s="60"/>
    </row>
    <row r="212" spans="2:3" s="59" customFormat="1">
      <c r="B212" s="67"/>
      <c r="C212" s="60"/>
    </row>
    <row r="213" spans="2:3" s="59" customFormat="1">
      <c r="B213" s="67"/>
      <c r="C213" s="60"/>
    </row>
    <row r="214" spans="2:3" s="59" customFormat="1">
      <c r="B214" s="67"/>
      <c r="C214" s="60"/>
    </row>
    <row r="215" spans="2:3" s="59" customFormat="1">
      <c r="B215" s="67"/>
      <c r="C215" s="60"/>
    </row>
    <row r="216" spans="2:3" s="59" customFormat="1">
      <c r="B216" s="67"/>
      <c r="C216" s="60"/>
    </row>
    <row r="217" spans="2:3" s="59" customFormat="1">
      <c r="B217" s="67"/>
      <c r="C217" s="60"/>
    </row>
    <row r="218" spans="2:3" s="59" customFormat="1">
      <c r="B218" s="67"/>
      <c r="C218" s="60"/>
    </row>
    <row r="219" spans="2:3" s="59" customFormat="1">
      <c r="B219" s="67"/>
      <c r="C219" s="60"/>
    </row>
    <row r="220" spans="2:3" s="59" customFormat="1">
      <c r="B220" s="67"/>
      <c r="C220" s="60"/>
    </row>
    <row r="221" spans="2:3" s="59" customFormat="1">
      <c r="B221" s="67"/>
      <c r="C221" s="60"/>
    </row>
    <row r="222" spans="2:3" s="59" customFormat="1">
      <c r="B222" s="67"/>
      <c r="C222" s="60"/>
    </row>
    <row r="223" spans="2:3" s="59" customFormat="1">
      <c r="B223" s="67"/>
      <c r="C223" s="60"/>
    </row>
    <row r="224" spans="2:3" s="59" customFormat="1">
      <c r="B224" s="67"/>
      <c r="C224" s="60"/>
    </row>
    <row r="225" spans="2:3" s="59" customFormat="1">
      <c r="B225" s="67"/>
      <c r="C225" s="60"/>
    </row>
    <row r="226" spans="2:3" s="59" customFormat="1">
      <c r="B226" s="67"/>
      <c r="C226" s="60"/>
    </row>
    <row r="227" spans="2:3" s="59" customFormat="1">
      <c r="B227" s="67"/>
      <c r="C227" s="60"/>
    </row>
    <row r="228" spans="2:3" s="59" customFormat="1">
      <c r="B228" s="67"/>
      <c r="C228" s="60"/>
    </row>
    <row r="229" spans="2:3" s="59" customFormat="1">
      <c r="B229" s="67"/>
      <c r="C229" s="60"/>
    </row>
    <row r="230" spans="2:3" s="59" customFormat="1">
      <c r="B230" s="67"/>
      <c r="C230" s="60"/>
    </row>
    <row r="231" spans="2:3" s="59" customFormat="1">
      <c r="B231" s="67"/>
      <c r="C231" s="60"/>
    </row>
    <row r="232" spans="2:3" s="59" customFormat="1">
      <c r="B232" s="67"/>
      <c r="C232" s="60"/>
    </row>
    <row r="233" spans="2:3" s="59" customFormat="1">
      <c r="B233" s="67"/>
      <c r="C233" s="60"/>
    </row>
    <row r="234" spans="2:3" s="59" customFormat="1">
      <c r="B234" s="67"/>
      <c r="C234" s="60"/>
    </row>
    <row r="235" spans="2:3" s="59" customFormat="1">
      <c r="B235" s="67"/>
      <c r="C235" s="60"/>
    </row>
    <row r="236" spans="2:3" s="59" customFormat="1">
      <c r="B236" s="67"/>
      <c r="C236" s="60"/>
    </row>
    <row r="237" spans="2:3" s="59" customFormat="1">
      <c r="B237" s="67"/>
      <c r="C237" s="60"/>
    </row>
    <row r="238" spans="2:3" s="59" customFormat="1">
      <c r="B238" s="67"/>
      <c r="C238" s="60"/>
    </row>
    <row r="239" spans="2:3" s="59" customFormat="1">
      <c r="B239" s="67"/>
      <c r="C239" s="60"/>
    </row>
    <row r="240" spans="2:3" s="59" customFormat="1">
      <c r="B240" s="67"/>
      <c r="C240" s="60"/>
    </row>
    <row r="241" spans="2:3" s="59" customFormat="1">
      <c r="B241" s="67"/>
      <c r="C241" s="60"/>
    </row>
    <row r="242" spans="2:3" s="59" customFormat="1">
      <c r="B242" s="67"/>
      <c r="C242" s="60"/>
    </row>
    <row r="243" spans="2:3" s="59" customFormat="1">
      <c r="B243" s="67"/>
      <c r="C243" s="60"/>
    </row>
    <row r="244" spans="2:3" s="59" customFormat="1">
      <c r="B244" s="67"/>
      <c r="C244" s="60"/>
    </row>
    <row r="245" spans="2:3" s="59" customFormat="1">
      <c r="B245" s="67"/>
      <c r="C245" s="60"/>
    </row>
    <row r="246" spans="2:3" s="59" customFormat="1">
      <c r="B246" s="67"/>
      <c r="C246" s="60"/>
    </row>
    <row r="247" spans="2:3" s="59" customFormat="1">
      <c r="B247" s="67"/>
      <c r="C247" s="60"/>
    </row>
    <row r="248" spans="2:3" s="59" customFormat="1">
      <c r="B248" s="67"/>
      <c r="C248" s="60"/>
    </row>
    <row r="249" spans="2:3" s="59" customFormat="1">
      <c r="B249" s="67"/>
      <c r="C249" s="60"/>
    </row>
    <row r="250" spans="2:3" s="59" customFormat="1">
      <c r="B250" s="67"/>
      <c r="C250" s="60"/>
    </row>
    <row r="251" spans="2:3" s="59" customFormat="1">
      <c r="B251" s="67"/>
      <c r="C251" s="60"/>
    </row>
    <row r="252" spans="2:3" s="59" customFormat="1">
      <c r="B252" s="67"/>
      <c r="C252" s="60"/>
    </row>
    <row r="253" spans="2:3" s="59" customFormat="1">
      <c r="B253" s="67"/>
      <c r="C253" s="60"/>
    </row>
    <row r="254" spans="2:3" s="59" customFormat="1">
      <c r="B254" s="67"/>
      <c r="C254" s="60"/>
    </row>
    <row r="255" spans="2:3" s="59" customFormat="1">
      <c r="B255" s="67"/>
      <c r="C255" s="60"/>
    </row>
    <row r="256" spans="2:3" s="59" customFormat="1">
      <c r="B256" s="67"/>
      <c r="C256" s="60"/>
    </row>
    <row r="257" spans="2:3" s="59" customFormat="1">
      <c r="B257" s="67"/>
      <c r="C257" s="60"/>
    </row>
    <row r="258" spans="2:3" s="59" customFormat="1">
      <c r="B258" s="67"/>
      <c r="C258" s="60"/>
    </row>
    <row r="259" spans="2:3" s="59" customFormat="1">
      <c r="B259" s="67"/>
      <c r="C259" s="60"/>
    </row>
    <row r="260" spans="2:3" s="59" customFormat="1">
      <c r="B260" s="67"/>
      <c r="C260" s="60"/>
    </row>
    <row r="261" spans="2:3" s="59" customFormat="1">
      <c r="B261" s="67"/>
      <c r="C261" s="60"/>
    </row>
    <row r="262" spans="2:3" s="59" customFormat="1">
      <c r="B262" s="67"/>
      <c r="C262" s="60"/>
    </row>
    <row r="263" spans="2:3" s="59" customFormat="1">
      <c r="B263" s="67"/>
      <c r="C263" s="60"/>
    </row>
    <row r="264" spans="2:3" s="59" customFormat="1">
      <c r="B264" s="67"/>
      <c r="C264" s="60"/>
    </row>
    <row r="265" spans="2:3" s="59" customFormat="1">
      <c r="B265" s="67"/>
      <c r="C265" s="60"/>
    </row>
    <row r="266" spans="2:3" s="59" customFormat="1">
      <c r="B266" s="67"/>
      <c r="C266" s="60"/>
    </row>
    <row r="267" spans="2:3" s="59" customFormat="1">
      <c r="B267" s="67"/>
      <c r="C267" s="60"/>
    </row>
    <row r="268" spans="2:3" s="59" customFormat="1">
      <c r="B268" s="67"/>
      <c r="C268" s="60"/>
    </row>
    <row r="269" spans="2:3" s="59" customFormat="1">
      <c r="B269" s="67"/>
      <c r="C269" s="60"/>
    </row>
    <row r="270" spans="2:3" s="59" customFormat="1">
      <c r="B270" s="67"/>
      <c r="C270" s="60"/>
    </row>
    <row r="271" spans="2:3" s="59" customFormat="1">
      <c r="B271" s="67"/>
      <c r="C271" s="60"/>
    </row>
    <row r="272" spans="2:3" s="59" customFormat="1">
      <c r="B272" s="67"/>
      <c r="C272" s="60"/>
    </row>
    <row r="273" spans="2:3" s="59" customFormat="1">
      <c r="B273" s="67"/>
      <c r="C273" s="60"/>
    </row>
    <row r="274" spans="2:3" s="59" customFormat="1">
      <c r="B274" s="67"/>
      <c r="C274" s="60"/>
    </row>
    <row r="275" spans="2:3" s="59" customFormat="1">
      <c r="B275" s="67"/>
      <c r="C275" s="60"/>
    </row>
    <row r="276" spans="2:3" s="59" customFormat="1">
      <c r="B276" s="67"/>
      <c r="C276" s="60"/>
    </row>
    <row r="277" spans="2:3" s="59" customFormat="1">
      <c r="B277" s="67"/>
      <c r="C277" s="60"/>
    </row>
    <row r="278" spans="2:3" s="59" customFormat="1">
      <c r="B278" s="67"/>
      <c r="C278" s="60"/>
    </row>
    <row r="279" spans="2:3" s="59" customFormat="1">
      <c r="B279" s="67"/>
      <c r="C279" s="60"/>
    </row>
    <row r="280" spans="2:3" s="59" customFormat="1">
      <c r="B280" s="67"/>
      <c r="C280" s="60"/>
    </row>
    <row r="281" spans="2:3" s="59" customFormat="1">
      <c r="B281" s="67"/>
      <c r="C281" s="60"/>
    </row>
    <row r="282" spans="2:3" s="59" customFormat="1">
      <c r="B282" s="67"/>
      <c r="C282" s="60"/>
    </row>
    <row r="283" spans="2:3" s="59" customFormat="1">
      <c r="B283" s="67"/>
      <c r="C283" s="60"/>
    </row>
    <row r="284" spans="2:3" s="59" customFormat="1">
      <c r="B284" s="67"/>
      <c r="C284" s="60"/>
    </row>
    <row r="285" spans="2:3" s="59" customFormat="1">
      <c r="B285" s="67"/>
      <c r="C285" s="60"/>
    </row>
    <row r="286" spans="2:3" s="59" customFormat="1">
      <c r="B286" s="67"/>
      <c r="C286" s="60"/>
    </row>
    <row r="287" spans="2:3" s="59" customFormat="1">
      <c r="B287" s="67"/>
      <c r="C287" s="60"/>
    </row>
    <row r="288" spans="2:3" s="59" customFormat="1">
      <c r="B288" s="67"/>
      <c r="C288" s="60"/>
    </row>
    <row r="289" spans="2:3" s="59" customFormat="1">
      <c r="B289" s="67"/>
      <c r="C289" s="60"/>
    </row>
    <row r="290" spans="2:3" s="59" customFormat="1">
      <c r="B290" s="67"/>
      <c r="C290" s="60"/>
    </row>
    <row r="291" spans="2:3" s="59" customFormat="1">
      <c r="B291" s="67"/>
      <c r="C291" s="60"/>
    </row>
    <row r="292" spans="2:3" s="59" customFormat="1">
      <c r="B292" s="67"/>
      <c r="C292" s="60"/>
    </row>
    <row r="293" spans="2:3" s="59" customFormat="1">
      <c r="B293" s="67"/>
      <c r="C293" s="60"/>
    </row>
    <row r="294" spans="2:3" s="59" customFormat="1">
      <c r="B294" s="67"/>
      <c r="C294" s="60"/>
    </row>
    <row r="295" spans="2:3" s="59" customFormat="1">
      <c r="B295" s="67"/>
      <c r="C295" s="60"/>
    </row>
    <row r="296" spans="2:3" s="59" customFormat="1">
      <c r="B296" s="67"/>
      <c r="C296" s="60"/>
    </row>
    <row r="297" spans="2:3" s="59" customFormat="1">
      <c r="B297" s="67"/>
      <c r="C297" s="60"/>
    </row>
    <row r="298" spans="2:3" s="59" customFormat="1">
      <c r="B298" s="67"/>
      <c r="C298" s="60"/>
    </row>
    <row r="299" spans="2:3" s="59" customFormat="1">
      <c r="B299" s="67"/>
      <c r="C299" s="60"/>
    </row>
    <row r="300" spans="2:3" s="59" customFormat="1">
      <c r="B300" s="67"/>
      <c r="C300" s="60"/>
    </row>
    <row r="301" spans="2:3" s="59" customFormat="1">
      <c r="B301" s="67"/>
      <c r="C301" s="60"/>
    </row>
    <row r="302" spans="2:3" s="59" customFormat="1">
      <c r="B302" s="67"/>
      <c r="C302" s="60"/>
    </row>
    <row r="303" spans="2:3" s="59" customFormat="1">
      <c r="B303" s="67"/>
      <c r="C303" s="60"/>
    </row>
    <row r="304" spans="2:3" s="59" customFormat="1">
      <c r="B304" s="67"/>
      <c r="C304" s="60"/>
    </row>
    <row r="305" spans="2:3" s="59" customFormat="1">
      <c r="B305" s="67"/>
      <c r="C305" s="60"/>
    </row>
    <row r="306" spans="2:3" s="59" customFormat="1">
      <c r="B306" s="67"/>
      <c r="C306" s="60"/>
    </row>
    <row r="307" spans="2:3" s="59" customFormat="1">
      <c r="B307" s="67"/>
      <c r="C307" s="60"/>
    </row>
    <row r="308" spans="2:3" s="59" customFormat="1">
      <c r="B308" s="67"/>
      <c r="C308" s="60"/>
    </row>
    <row r="309" spans="2:3" s="59" customFormat="1">
      <c r="B309" s="67"/>
      <c r="C309" s="60"/>
    </row>
    <row r="310" spans="2:3" s="59" customFormat="1">
      <c r="B310" s="67"/>
      <c r="C310" s="60"/>
    </row>
    <row r="311" spans="2:3" s="59" customFormat="1">
      <c r="B311" s="67"/>
      <c r="C311" s="60"/>
    </row>
    <row r="312" spans="2:3" s="59" customFormat="1">
      <c r="B312" s="67"/>
      <c r="C312" s="60"/>
    </row>
    <row r="313" spans="2:3" s="59" customFormat="1">
      <c r="B313" s="67"/>
      <c r="C313" s="60"/>
    </row>
    <row r="314" spans="2:3" s="59" customFormat="1">
      <c r="B314" s="67"/>
      <c r="C314" s="60"/>
    </row>
    <row r="315" spans="2:3" s="59" customFormat="1">
      <c r="B315" s="67"/>
      <c r="C315" s="60"/>
    </row>
    <row r="316" spans="2:3" s="59" customFormat="1">
      <c r="B316" s="67"/>
      <c r="C316" s="60"/>
    </row>
    <row r="317" spans="2:3" s="59" customFormat="1">
      <c r="B317" s="67"/>
      <c r="C317" s="60"/>
    </row>
    <row r="318" spans="2:3" s="59" customFormat="1">
      <c r="B318" s="67"/>
      <c r="C318" s="60"/>
    </row>
    <row r="319" spans="2:3" s="59" customFormat="1">
      <c r="B319" s="67"/>
      <c r="C319" s="60"/>
    </row>
    <row r="320" spans="2:3" s="59" customFormat="1">
      <c r="B320" s="67"/>
      <c r="C320" s="60"/>
    </row>
    <row r="321" spans="2:3" s="59" customFormat="1">
      <c r="B321" s="67"/>
      <c r="C321" s="60"/>
    </row>
    <row r="322" spans="2:3" s="59" customFormat="1">
      <c r="B322" s="67"/>
      <c r="C322" s="60"/>
    </row>
    <row r="323" spans="2:3" s="59" customFormat="1">
      <c r="B323" s="67"/>
      <c r="C323" s="60"/>
    </row>
    <row r="324" spans="2:3" s="59" customFormat="1">
      <c r="B324" s="67"/>
      <c r="C324" s="60"/>
    </row>
    <row r="325" spans="2:3" s="59" customFormat="1">
      <c r="B325" s="67"/>
      <c r="C325" s="60"/>
    </row>
    <row r="326" spans="2:3" s="59" customFormat="1">
      <c r="B326" s="67"/>
      <c r="C326" s="60"/>
    </row>
    <row r="327" spans="2:3" s="59" customFormat="1">
      <c r="B327" s="67"/>
      <c r="C327" s="60"/>
    </row>
    <row r="328" spans="2:3" s="59" customFormat="1">
      <c r="B328" s="67"/>
      <c r="C328" s="60"/>
    </row>
    <row r="329" spans="2:3" s="59" customFormat="1">
      <c r="B329" s="67"/>
      <c r="C329" s="60"/>
    </row>
    <row r="330" spans="2:3" s="59" customFormat="1">
      <c r="B330" s="67"/>
      <c r="C330" s="60"/>
    </row>
    <row r="331" spans="2:3" s="59" customFormat="1">
      <c r="B331" s="67"/>
      <c r="C331" s="60"/>
    </row>
    <row r="332" spans="2:3" s="59" customFormat="1">
      <c r="B332" s="67"/>
      <c r="C332" s="60"/>
    </row>
    <row r="333" spans="2:3" s="59" customFormat="1">
      <c r="B333" s="67"/>
      <c r="C333" s="60"/>
    </row>
    <row r="334" spans="2:3" s="59" customFormat="1">
      <c r="B334" s="67"/>
      <c r="C334" s="60"/>
    </row>
    <row r="335" spans="2:3" s="59" customFormat="1">
      <c r="B335" s="67"/>
      <c r="C335" s="60"/>
    </row>
    <row r="336" spans="2:3" s="59" customFormat="1">
      <c r="B336" s="67"/>
      <c r="C336" s="60"/>
    </row>
    <row r="337" spans="2:3" s="59" customFormat="1">
      <c r="B337" s="67"/>
      <c r="C337" s="60"/>
    </row>
    <row r="338" spans="2:3" s="59" customFormat="1">
      <c r="B338" s="67"/>
      <c r="C338" s="60"/>
    </row>
    <row r="339" spans="2:3" s="59" customFormat="1">
      <c r="B339" s="67"/>
      <c r="C339" s="60"/>
    </row>
    <row r="340" spans="2:3" s="59" customFormat="1">
      <c r="B340" s="67"/>
      <c r="C340" s="60"/>
    </row>
    <row r="341" spans="2:3" s="59" customFormat="1">
      <c r="B341" s="67"/>
      <c r="C341" s="60"/>
    </row>
    <row r="342" spans="2:3" s="59" customFormat="1">
      <c r="B342" s="67"/>
      <c r="C342" s="60"/>
    </row>
    <row r="343" spans="2:3" s="59" customFormat="1">
      <c r="B343" s="67"/>
      <c r="C343" s="60"/>
    </row>
    <row r="344" spans="2:3" s="59" customFormat="1">
      <c r="B344" s="67"/>
      <c r="C344" s="60"/>
    </row>
    <row r="345" spans="2:3" s="59" customFormat="1">
      <c r="B345" s="67"/>
      <c r="C345" s="60"/>
    </row>
    <row r="346" spans="2:3" s="59" customFormat="1">
      <c r="B346" s="67"/>
      <c r="C346" s="60"/>
    </row>
    <row r="347" spans="2:3" s="59" customFormat="1">
      <c r="B347" s="67"/>
      <c r="C347" s="60"/>
    </row>
    <row r="348" spans="2:3" s="59" customFormat="1">
      <c r="B348" s="67"/>
      <c r="C348" s="60"/>
    </row>
    <row r="349" spans="2:3" s="59" customFormat="1">
      <c r="B349" s="67"/>
      <c r="C349" s="60"/>
    </row>
    <row r="350" spans="2:3" s="59" customFormat="1">
      <c r="B350" s="67"/>
      <c r="C350" s="60"/>
    </row>
    <row r="351" spans="2:3" s="59" customFormat="1">
      <c r="B351" s="67"/>
      <c r="C351" s="60"/>
    </row>
    <row r="352" spans="2:3" s="59" customFormat="1">
      <c r="B352" s="67"/>
      <c r="C352" s="60"/>
    </row>
    <row r="353" spans="2:3" s="59" customFormat="1">
      <c r="B353" s="67"/>
      <c r="C353" s="60"/>
    </row>
    <row r="354" spans="2:3" s="59" customFormat="1">
      <c r="B354" s="67"/>
      <c r="C354" s="60"/>
    </row>
    <row r="355" spans="2:3" s="59" customFormat="1">
      <c r="B355" s="67"/>
      <c r="C355" s="60"/>
    </row>
    <row r="356" spans="2:3" s="59" customFormat="1">
      <c r="B356" s="67"/>
      <c r="C356" s="60"/>
    </row>
    <row r="357" spans="2:3" s="59" customFormat="1">
      <c r="B357" s="67"/>
      <c r="C357" s="60"/>
    </row>
    <row r="358" spans="2:3" s="59" customFormat="1">
      <c r="B358" s="67"/>
      <c r="C358" s="60"/>
    </row>
    <row r="359" spans="2:3" s="59" customFormat="1">
      <c r="B359" s="67"/>
      <c r="C359" s="60"/>
    </row>
    <row r="360" spans="2:3" s="59" customFormat="1">
      <c r="B360" s="61"/>
      <c r="C360" s="60"/>
    </row>
    <row r="361" spans="2:3" s="59" customFormat="1">
      <c r="B361" s="61"/>
      <c r="C361" s="60"/>
    </row>
    <row r="362" spans="2:3" s="59" customFormat="1">
      <c r="B362" s="61"/>
      <c r="C362" s="60"/>
    </row>
    <row r="363" spans="2:3" s="59" customFormat="1">
      <c r="B363" s="61"/>
      <c r="C363" s="60"/>
    </row>
    <row r="364" spans="2:3" s="59" customFormat="1">
      <c r="B364" s="61"/>
      <c r="C364" s="60"/>
    </row>
    <row r="365" spans="2:3" s="59" customFormat="1">
      <c r="B365" s="61"/>
      <c r="C365" s="60"/>
    </row>
    <row r="366" spans="2:3" s="59" customFormat="1">
      <c r="B366" s="61"/>
      <c r="C366" s="60"/>
    </row>
    <row r="367" spans="2:3" s="59" customFormat="1">
      <c r="B367" s="61"/>
      <c r="C367" s="60"/>
    </row>
    <row r="368" spans="2:3" s="59" customFormat="1">
      <c r="B368" s="61"/>
      <c r="C368" s="60"/>
    </row>
    <row r="369" spans="2:3" s="59" customFormat="1">
      <c r="B369" s="61"/>
      <c r="C369" s="60"/>
    </row>
    <row r="370" spans="2:3" s="59" customFormat="1">
      <c r="B370" s="61"/>
      <c r="C370" s="60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59</vt:i4>
      </vt:variant>
      <vt:variant>
        <vt:lpstr>Pojmenované oblasti</vt:lpstr>
      </vt:variant>
      <vt:variant>
        <vt:i4>6</vt:i4>
      </vt:variant>
    </vt:vector>
  </HeadingPairs>
  <TitlesOfParts>
    <vt:vector size="65" baseType="lpstr">
      <vt:lpstr>Startovní listina</vt:lpstr>
      <vt:lpstr>výsledková listina</vt:lpstr>
      <vt:lpstr>BODOVKA UNI</vt:lpstr>
      <vt:lpstr>BODOVKA RO-V</vt:lpstr>
      <vt:lpstr>BODOVKA RO-Z</vt:lpstr>
      <vt:lpstr>BODOVKA RO-1</vt:lpstr>
      <vt:lpstr>BODOVKA RO-2</vt:lpstr>
      <vt:lpstr>BODOVKA RO-3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Seznam karet</vt:lpstr>
      <vt:lpstr>'BODOVKA RO-1'!Oblast_tisku</vt:lpstr>
      <vt:lpstr>'BODOVKA RO-2'!Oblast_tisku</vt:lpstr>
      <vt:lpstr>'BODOVKA RO-3'!Oblast_tisku</vt:lpstr>
      <vt:lpstr>'BODOVKA RO-V'!Oblast_tisku</vt:lpstr>
      <vt:lpstr>'BODOVKA RO-Z'!Oblast_tisku</vt:lpstr>
      <vt:lpstr>'výsledková listina'!Oblast_tisku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Pech</dc:creator>
  <cp:lastModifiedBy>uživatel</cp:lastModifiedBy>
  <cp:lastPrinted>2023-08-08T09:03:38Z</cp:lastPrinted>
  <dcterms:created xsi:type="dcterms:W3CDTF">2023-05-18T08:48:00Z</dcterms:created>
  <dcterms:modified xsi:type="dcterms:W3CDTF">2023-08-08T09:46:35Z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2023-05-19T09:50:31Z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7a54a2b5-7192-44d8-b661-48f882c7da0c</vt:lpwstr>
  </property>
  <property fmtid="{D5CDD505-2E9C-101B-9397-08002B2CF9AE}" pid="8" name="MSIP_Label_4527aee4-97bb-4fcf-9f82-ba3bf94d35f3_ContentBits">
    <vt:lpwstr>2</vt:lpwstr>
  </property>
</Properties>
</file>